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externalReferences>
    <externalReference r:id="rId8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52511"/>
</workbook>
</file>

<file path=xl/calcChain.xml><?xml version="1.0" encoding="utf-8"?>
<calcChain xmlns="http://schemas.openxmlformats.org/spreadsheetml/2006/main">
  <c r="K89" i="3" l="1"/>
  <c r="K88" i="3"/>
  <c r="K87" i="3"/>
  <c r="K86" i="3"/>
  <c r="K85" i="3"/>
  <c r="K84" i="3"/>
  <c r="K83" i="3"/>
  <c r="K82" i="3"/>
  <c r="K81" i="3"/>
  <c r="K80" i="3"/>
  <c r="K79" i="3"/>
  <c r="K76" i="3"/>
  <c r="K75" i="3"/>
  <c r="K74" i="3"/>
  <c r="K73" i="3"/>
  <c r="K72" i="3"/>
  <c r="K71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B52" i="3"/>
  <c r="B52" i="6" s="1"/>
  <c r="K51" i="3"/>
  <c r="K50" i="3"/>
  <c r="K47" i="3"/>
  <c r="K46" i="3"/>
  <c r="K45" i="3"/>
  <c r="K44" i="3"/>
  <c r="K43" i="3"/>
  <c r="K42" i="3"/>
  <c r="K40" i="3"/>
  <c r="K39" i="3"/>
  <c r="F89" i="6"/>
  <c r="E89" i="6"/>
  <c r="H89" i="6" s="1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F86" i="6"/>
  <c r="E86" i="6"/>
  <c r="H86" i="6" s="1"/>
  <c r="D86" i="6"/>
  <c r="C86" i="6"/>
  <c r="B86" i="6"/>
  <c r="A86" i="6"/>
  <c r="F85" i="6"/>
  <c r="E85" i="6"/>
  <c r="H85" i="6" s="1"/>
  <c r="D85" i="6"/>
  <c r="C85" i="6"/>
  <c r="B85" i="6"/>
  <c r="A85" i="6"/>
  <c r="F84" i="6"/>
  <c r="E84" i="6"/>
  <c r="H84" i="6" s="1"/>
  <c r="D84" i="6"/>
  <c r="C84" i="6"/>
  <c r="A84" i="6"/>
  <c r="F83" i="6"/>
  <c r="E83" i="6"/>
  <c r="H83" i="6" s="1"/>
  <c r="D83" i="6"/>
  <c r="C83" i="6"/>
  <c r="B83" i="6"/>
  <c r="A83" i="6"/>
  <c r="F82" i="6"/>
  <c r="E82" i="6"/>
  <c r="H82" i="6" s="1"/>
  <c r="D82" i="6"/>
  <c r="C82" i="6"/>
  <c r="A82" i="6"/>
  <c r="F81" i="6"/>
  <c r="E81" i="6"/>
  <c r="H81" i="6" s="1"/>
  <c r="D81" i="6"/>
  <c r="C81" i="6"/>
  <c r="B81" i="6"/>
  <c r="A81" i="6"/>
  <c r="H80" i="6"/>
  <c r="F80" i="6"/>
  <c r="E80" i="6"/>
  <c r="D80" i="6"/>
  <c r="C80" i="6"/>
  <c r="B80" i="6"/>
  <c r="A80" i="6"/>
  <c r="F79" i="6"/>
  <c r="E79" i="6"/>
  <c r="H79" i="6" s="1"/>
  <c r="D79" i="6"/>
  <c r="C79" i="6"/>
  <c r="B79" i="6"/>
  <c r="A79" i="6"/>
  <c r="F78" i="6"/>
  <c r="E78" i="6"/>
  <c r="H78" i="6" s="1"/>
  <c r="D78" i="6"/>
  <c r="C78" i="6"/>
  <c r="B78" i="6"/>
  <c r="A78" i="6"/>
  <c r="F77" i="6"/>
  <c r="E77" i="6"/>
  <c r="H77" i="6" s="1"/>
  <c r="D77" i="6"/>
  <c r="C77" i="6"/>
  <c r="B77" i="6"/>
  <c r="A77" i="6"/>
  <c r="F76" i="6"/>
  <c r="E76" i="6"/>
  <c r="H76" i="6" s="1"/>
  <c r="D76" i="6"/>
  <c r="C76" i="6"/>
  <c r="B76" i="6"/>
  <c r="A76" i="6"/>
  <c r="F75" i="6"/>
  <c r="E75" i="6"/>
  <c r="H75" i="6" s="1"/>
  <c r="D75" i="6"/>
  <c r="C75" i="6"/>
  <c r="B75" i="6"/>
  <c r="A75" i="6"/>
  <c r="F74" i="6"/>
  <c r="E74" i="6"/>
  <c r="H74" i="6" s="1"/>
  <c r="D74" i="6"/>
  <c r="C74" i="6"/>
  <c r="B74" i="6"/>
  <c r="A74" i="6"/>
  <c r="H73" i="6"/>
  <c r="F73" i="6"/>
  <c r="E73" i="6"/>
  <c r="D73" i="6"/>
  <c r="C73" i="6"/>
  <c r="B73" i="6"/>
  <c r="A73" i="6"/>
  <c r="F72" i="6"/>
  <c r="E72" i="6"/>
  <c r="H72" i="6" s="1"/>
  <c r="D72" i="6"/>
  <c r="C72" i="6"/>
  <c r="B72" i="6"/>
  <c r="A72" i="6"/>
  <c r="F71" i="6"/>
  <c r="E71" i="6"/>
  <c r="H71" i="6" s="1"/>
  <c r="D71" i="6"/>
  <c r="C71" i="6"/>
  <c r="A71" i="6"/>
  <c r="F70" i="6"/>
  <c r="E70" i="6"/>
  <c r="H70" i="6" s="1"/>
  <c r="D70" i="6"/>
  <c r="C70" i="6"/>
  <c r="A70" i="6"/>
  <c r="H69" i="6"/>
  <c r="F69" i="6"/>
  <c r="E69" i="6"/>
  <c r="D69" i="6"/>
  <c r="C69" i="6"/>
  <c r="A69" i="6"/>
  <c r="F68" i="6"/>
  <c r="E68" i="6"/>
  <c r="H68" i="6" s="1"/>
  <c r="D68" i="6"/>
  <c r="C68" i="6"/>
  <c r="A68" i="6"/>
  <c r="F67" i="6"/>
  <c r="E67" i="6"/>
  <c r="H67" i="6" s="1"/>
  <c r="D67" i="6"/>
  <c r="C67" i="6"/>
  <c r="A67" i="6"/>
  <c r="F66" i="6"/>
  <c r="E66" i="6"/>
  <c r="H66" i="6" s="1"/>
  <c r="D66" i="6"/>
  <c r="C66" i="6"/>
  <c r="A66" i="6"/>
  <c r="F65" i="6"/>
  <c r="E65" i="6"/>
  <c r="H65" i="6" s="1"/>
  <c r="D65" i="6"/>
  <c r="C65" i="6"/>
  <c r="A65" i="6"/>
  <c r="F64" i="6"/>
  <c r="E64" i="6"/>
  <c r="H64" i="6" s="1"/>
  <c r="D64" i="6"/>
  <c r="C64" i="6"/>
  <c r="A64" i="6"/>
  <c r="F63" i="6"/>
  <c r="E63" i="6"/>
  <c r="H63" i="6" s="1"/>
  <c r="D63" i="6"/>
  <c r="C63" i="6"/>
  <c r="A63" i="6"/>
  <c r="F62" i="6"/>
  <c r="E62" i="6"/>
  <c r="H62" i="6" s="1"/>
  <c r="D62" i="6"/>
  <c r="C62" i="6"/>
  <c r="A62" i="6"/>
  <c r="F61" i="6"/>
  <c r="E61" i="6"/>
  <c r="H61" i="6" s="1"/>
  <c r="D61" i="6"/>
  <c r="C61" i="6"/>
  <c r="A61" i="6"/>
  <c r="F60" i="6"/>
  <c r="E60" i="6"/>
  <c r="H60" i="6" s="1"/>
  <c r="D60" i="6"/>
  <c r="C60" i="6"/>
  <c r="A60" i="6"/>
  <c r="F59" i="6"/>
  <c r="E59" i="6"/>
  <c r="H59" i="6" s="1"/>
  <c r="D59" i="6"/>
  <c r="C59" i="6"/>
  <c r="A59" i="6"/>
  <c r="F58" i="6"/>
  <c r="E58" i="6"/>
  <c r="H58" i="6" s="1"/>
  <c r="D58" i="6"/>
  <c r="C58" i="6"/>
  <c r="A58" i="6"/>
  <c r="F57" i="6"/>
  <c r="E57" i="6"/>
  <c r="H57" i="6" s="1"/>
  <c r="D57" i="6"/>
  <c r="C57" i="6"/>
  <c r="A57" i="6"/>
  <c r="H56" i="6"/>
  <c r="F56" i="6"/>
  <c r="E56" i="6"/>
  <c r="D56" i="6"/>
  <c r="C56" i="6"/>
  <c r="A56" i="6"/>
  <c r="F55" i="6"/>
  <c r="E55" i="6"/>
  <c r="H55" i="6" s="1"/>
  <c r="D55" i="6"/>
  <c r="C55" i="6"/>
  <c r="A55" i="6"/>
  <c r="F54" i="6"/>
  <c r="E54" i="6"/>
  <c r="H54" i="6" s="1"/>
  <c r="D54" i="6"/>
  <c r="C54" i="6"/>
  <c r="A54" i="6"/>
  <c r="F53" i="6"/>
  <c r="E53" i="6"/>
  <c r="H53" i="6" s="1"/>
  <c r="D53" i="6"/>
  <c r="C53" i="6"/>
  <c r="B53" i="6"/>
  <c r="A53" i="6"/>
  <c r="F52" i="6"/>
  <c r="E52" i="6"/>
  <c r="H52" i="6" s="1"/>
  <c r="D52" i="6"/>
  <c r="C52" i="6"/>
  <c r="A52" i="6"/>
  <c r="F51" i="6"/>
  <c r="E51" i="6"/>
  <c r="H51" i="6" s="1"/>
  <c r="D51" i="6"/>
  <c r="C51" i="6"/>
  <c r="B51" i="6"/>
  <c r="A51" i="6"/>
  <c r="F50" i="6"/>
  <c r="E50" i="6"/>
  <c r="H50" i="6" s="1"/>
  <c r="D50" i="6"/>
  <c r="C50" i="6"/>
  <c r="B50" i="6"/>
  <c r="A50" i="6"/>
  <c r="F49" i="6"/>
  <c r="E49" i="6"/>
  <c r="H49" i="6" s="1"/>
  <c r="D49" i="6"/>
  <c r="C49" i="6"/>
  <c r="B49" i="6"/>
  <c r="A49" i="6"/>
  <c r="F48" i="6"/>
  <c r="E48" i="6"/>
  <c r="H48" i="6" s="1"/>
  <c r="D48" i="6"/>
  <c r="C48" i="6"/>
  <c r="B48" i="6"/>
  <c r="A48" i="6"/>
  <c r="F47" i="6"/>
  <c r="E47" i="6"/>
  <c r="H47" i="6" s="1"/>
  <c r="D47" i="6"/>
  <c r="C47" i="6"/>
  <c r="B47" i="6"/>
  <c r="A47" i="6"/>
  <c r="F46" i="6"/>
  <c r="E46" i="6"/>
  <c r="H46" i="6" s="1"/>
  <c r="D46" i="6"/>
  <c r="C46" i="6"/>
  <c r="B46" i="6"/>
  <c r="A46" i="6"/>
  <c r="F45" i="6"/>
  <c r="E45" i="6"/>
  <c r="H45" i="6" s="1"/>
  <c r="D45" i="6"/>
  <c r="C45" i="6"/>
  <c r="B45" i="6"/>
  <c r="A45" i="6"/>
  <c r="F44" i="6"/>
  <c r="E44" i="6"/>
  <c r="H44" i="6" s="1"/>
  <c r="D44" i="6"/>
  <c r="C44" i="6"/>
  <c r="B44" i="6"/>
  <c r="A44" i="6"/>
  <c r="F43" i="6"/>
  <c r="E43" i="6"/>
  <c r="H43" i="6" s="1"/>
  <c r="D43" i="6"/>
  <c r="C43" i="6"/>
  <c r="B43" i="6"/>
  <c r="A43" i="6"/>
  <c r="F42" i="6"/>
  <c r="E42" i="6"/>
  <c r="H42" i="6" s="1"/>
  <c r="D42" i="6"/>
  <c r="C42" i="6"/>
  <c r="A42" i="6"/>
  <c r="H41" i="6"/>
  <c r="F41" i="6"/>
  <c r="E41" i="6"/>
  <c r="D41" i="6"/>
  <c r="C41" i="6"/>
  <c r="A41" i="6"/>
  <c r="F40" i="6"/>
  <c r="E40" i="6"/>
  <c r="H40" i="6" s="1"/>
  <c r="D40" i="6"/>
  <c r="C40" i="6"/>
  <c r="A40" i="6"/>
  <c r="F39" i="6"/>
  <c r="E39" i="6"/>
  <c r="H39" i="6" s="1"/>
  <c r="D39" i="6"/>
  <c r="C39" i="6"/>
  <c r="A39" i="6"/>
  <c r="F98" i="6"/>
  <c r="E98" i="6"/>
  <c r="H98" i="6" s="1"/>
  <c r="D98" i="6"/>
  <c r="C98" i="6"/>
  <c r="B98" i="6"/>
  <c r="A98" i="6"/>
  <c r="F97" i="6"/>
  <c r="E97" i="6"/>
  <c r="H97" i="6" s="1"/>
  <c r="D97" i="6"/>
  <c r="C97" i="6"/>
  <c r="B97" i="6"/>
  <c r="A97" i="6"/>
  <c r="F96" i="6"/>
  <c r="E96" i="6"/>
  <c r="H96" i="6" s="1"/>
  <c r="D96" i="6"/>
  <c r="C96" i="6"/>
  <c r="B96" i="6"/>
  <c r="A96" i="6"/>
  <c r="F95" i="6"/>
  <c r="E95" i="6"/>
  <c r="H95" i="6" s="1"/>
  <c r="D95" i="6"/>
  <c r="C95" i="6"/>
  <c r="B95" i="6"/>
  <c r="A95" i="6"/>
  <c r="H94" i="6"/>
  <c r="F94" i="6"/>
  <c r="E94" i="6"/>
  <c r="D94" i="6"/>
  <c r="C94" i="6"/>
  <c r="B94" i="6"/>
  <c r="A94" i="6"/>
  <c r="H93" i="6"/>
  <c r="F93" i="6"/>
  <c r="E93" i="6"/>
  <c r="D93" i="6"/>
  <c r="C93" i="6"/>
  <c r="B93" i="6"/>
  <c r="A93" i="6"/>
  <c r="F92" i="6"/>
  <c r="E92" i="6"/>
  <c r="H92" i="6" s="1"/>
  <c r="D92" i="6"/>
  <c r="C92" i="6"/>
  <c r="B92" i="6"/>
  <c r="A92" i="6"/>
  <c r="F91" i="6"/>
  <c r="E91" i="6"/>
  <c r="H91" i="6" s="1"/>
  <c r="D91" i="6"/>
  <c r="C91" i="6"/>
  <c r="B91" i="6"/>
  <c r="A91" i="6"/>
  <c r="F90" i="6"/>
  <c r="E90" i="6"/>
  <c r="H90" i="6" s="1"/>
  <c r="D90" i="6"/>
  <c r="C90" i="6"/>
  <c r="B90" i="6"/>
  <c r="A90" i="6"/>
  <c r="F38" i="6"/>
  <c r="E38" i="6"/>
  <c r="H38" i="6" s="1"/>
  <c r="D38" i="6"/>
  <c r="C38" i="6"/>
  <c r="A38" i="6"/>
  <c r="H37" i="6"/>
  <c r="F37" i="6"/>
  <c r="E37" i="6"/>
  <c r="D37" i="6"/>
  <c r="C37" i="6"/>
  <c r="A37" i="6"/>
  <c r="F36" i="6"/>
  <c r="E36" i="6"/>
  <c r="H36" i="6" s="1"/>
  <c r="D36" i="6"/>
  <c r="C36" i="6"/>
  <c r="A36" i="6"/>
  <c r="F35" i="6"/>
  <c r="E35" i="6"/>
  <c r="H35" i="6" s="1"/>
  <c r="D35" i="6"/>
  <c r="C35" i="6"/>
  <c r="A35" i="6"/>
  <c r="H34" i="6"/>
  <c r="F34" i="6"/>
  <c r="E34" i="6"/>
  <c r="D34" i="6"/>
  <c r="C34" i="6"/>
  <c r="A34" i="6"/>
  <c r="F33" i="6"/>
  <c r="E33" i="6"/>
  <c r="H33" i="6" s="1"/>
  <c r="D33" i="6"/>
  <c r="C33" i="6"/>
  <c r="A33" i="6"/>
  <c r="F32" i="6"/>
  <c r="E32" i="6"/>
  <c r="H32" i="6" s="1"/>
  <c r="D32" i="6"/>
  <c r="C32" i="6"/>
  <c r="A32" i="6"/>
  <c r="F31" i="6"/>
  <c r="E31" i="6"/>
  <c r="H31" i="6" s="1"/>
  <c r="D31" i="6"/>
  <c r="C31" i="6"/>
  <c r="A31" i="6"/>
  <c r="F30" i="6"/>
  <c r="E30" i="6"/>
  <c r="H30" i="6" s="1"/>
  <c r="D30" i="6"/>
  <c r="C30" i="6"/>
  <c r="A30" i="6"/>
  <c r="H29" i="6"/>
  <c r="F29" i="6"/>
  <c r="E29" i="6"/>
  <c r="D29" i="6"/>
  <c r="C29" i="6"/>
  <c r="A29" i="6"/>
  <c r="F28" i="6"/>
  <c r="E28" i="6"/>
  <c r="H28" i="6" s="1"/>
  <c r="D28" i="6"/>
  <c r="C28" i="6"/>
  <c r="A28" i="6"/>
  <c r="F27" i="6"/>
  <c r="E27" i="6"/>
  <c r="H27" i="6" s="1"/>
  <c r="D27" i="6"/>
  <c r="C27" i="6"/>
  <c r="A27" i="6"/>
  <c r="H26" i="6"/>
  <c r="F26" i="6"/>
  <c r="E26" i="6"/>
  <c r="D26" i="6"/>
  <c r="C26" i="6"/>
  <c r="A26" i="6"/>
  <c r="F25" i="6"/>
  <c r="E25" i="6"/>
  <c r="H25" i="6" s="1"/>
  <c r="D25" i="6"/>
  <c r="C25" i="6"/>
  <c r="A25" i="6"/>
  <c r="F24" i="6"/>
  <c r="E24" i="6"/>
  <c r="H24" i="6" s="1"/>
  <c r="D24" i="6"/>
  <c r="C24" i="6"/>
  <c r="A24" i="6"/>
  <c r="F23" i="6"/>
  <c r="E23" i="6"/>
  <c r="H23" i="6" s="1"/>
  <c r="D23" i="6"/>
  <c r="C23" i="6"/>
  <c r="A23" i="6"/>
  <c r="F22" i="6"/>
  <c r="E22" i="6"/>
  <c r="H22" i="6" s="1"/>
  <c r="D22" i="6"/>
  <c r="C22" i="6"/>
  <c r="A22" i="6"/>
  <c r="H21" i="6"/>
  <c r="F21" i="6"/>
  <c r="E21" i="6"/>
  <c r="D21" i="6"/>
  <c r="C21" i="6"/>
  <c r="A21" i="6"/>
  <c r="F20" i="6"/>
  <c r="E20" i="6"/>
  <c r="H20" i="6" s="1"/>
  <c r="D20" i="6"/>
  <c r="C20" i="6"/>
  <c r="A20" i="6"/>
  <c r="F19" i="6"/>
  <c r="E19" i="6"/>
  <c r="H19" i="6" s="1"/>
  <c r="D19" i="6"/>
  <c r="C19" i="6"/>
  <c r="A19" i="6"/>
  <c r="H18" i="6"/>
  <c r="F18" i="6"/>
  <c r="E18" i="6"/>
  <c r="D18" i="6"/>
  <c r="C18" i="6"/>
  <c r="A18" i="6"/>
  <c r="F17" i="6"/>
  <c r="E17" i="6"/>
  <c r="H17" i="6" s="1"/>
  <c r="D17" i="6"/>
  <c r="C17" i="6"/>
  <c r="A17" i="6"/>
  <c r="F16" i="6"/>
  <c r="E16" i="6"/>
  <c r="H16" i="6" s="1"/>
  <c r="D16" i="6"/>
  <c r="C16" i="6"/>
  <c r="A16" i="6"/>
  <c r="F15" i="6"/>
  <c r="E15" i="6"/>
  <c r="H15" i="6" s="1"/>
  <c r="D15" i="6"/>
  <c r="C15" i="6"/>
  <c r="B15" i="6"/>
  <c r="A15" i="6"/>
  <c r="F14" i="6"/>
  <c r="E14" i="6"/>
  <c r="H14" i="6" s="1"/>
  <c r="D14" i="6"/>
  <c r="C14" i="6"/>
  <c r="B14" i="6"/>
  <c r="A14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F214" i="6"/>
  <c r="E214" i="6"/>
  <c r="H214" i="6" s="1"/>
  <c r="D214" i="6"/>
  <c r="C214" i="6"/>
  <c r="B214" i="6"/>
  <c r="A214" i="6"/>
  <c r="H213" i="6"/>
  <c r="F213" i="6"/>
  <c r="E213" i="6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H210" i="6"/>
  <c r="F210" i="6"/>
  <c r="E210" i="6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H205" i="6"/>
  <c r="F205" i="6"/>
  <c r="E205" i="6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H202" i="6"/>
  <c r="F202" i="6"/>
  <c r="E202" i="6"/>
  <c r="D202" i="6"/>
  <c r="C202" i="6"/>
  <c r="B202" i="6"/>
  <c r="A202" i="6"/>
  <c r="F201" i="6"/>
  <c r="E201" i="6"/>
  <c r="H201" i="6" s="1"/>
  <c r="D201" i="6"/>
  <c r="C201" i="6"/>
  <c r="B201" i="6"/>
  <c r="A201" i="6"/>
  <c r="F200" i="6"/>
  <c r="E200" i="6"/>
  <c r="H200" i="6" s="1"/>
  <c r="D200" i="6"/>
  <c r="C200" i="6"/>
  <c r="B200" i="6"/>
  <c r="A200" i="6"/>
  <c r="F199" i="6"/>
  <c r="E199" i="6"/>
  <c r="H199" i="6" s="1"/>
  <c r="D199" i="6"/>
  <c r="C199" i="6"/>
  <c r="B199" i="6"/>
  <c r="A199" i="6"/>
  <c r="F198" i="6"/>
  <c r="E198" i="6"/>
  <c r="H198" i="6" s="1"/>
  <c r="D198" i="6"/>
  <c r="C198" i="6"/>
  <c r="B198" i="6"/>
  <c r="A198" i="6"/>
  <c r="H197" i="6"/>
  <c r="F197" i="6"/>
  <c r="E197" i="6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H194" i="6"/>
  <c r="F194" i="6"/>
  <c r="E194" i="6"/>
  <c r="D194" i="6"/>
  <c r="C194" i="6"/>
  <c r="B194" i="6"/>
  <c r="A194" i="6"/>
  <c r="F193" i="6"/>
  <c r="E193" i="6"/>
  <c r="H193" i="6" s="1"/>
  <c r="D193" i="6"/>
  <c r="C193" i="6"/>
  <c r="B193" i="6"/>
  <c r="A193" i="6"/>
  <c r="F192" i="6"/>
  <c r="E192" i="6"/>
  <c r="H192" i="6" s="1"/>
  <c r="D192" i="6"/>
  <c r="C192" i="6"/>
  <c r="B192" i="6"/>
  <c r="A192" i="6"/>
  <c r="F191" i="6"/>
  <c r="E191" i="6"/>
  <c r="H191" i="6" s="1"/>
  <c r="D191" i="6"/>
  <c r="C191" i="6"/>
  <c r="B191" i="6"/>
  <c r="A191" i="6"/>
  <c r="F190" i="6"/>
  <c r="E190" i="6"/>
  <c r="H190" i="6" s="1"/>
  <c r="D190" i="6"/>
  <c r="C190" i="6"/>
  <c r="B190" i="6"/>
  <c r="A190" i="6"/>
  <c r="H189" i="6"/>
  <c r="F189" i="6"/>
  <c r="E189" i="6"/>
  <c r="D189" i="6"/>
  <c r="C189" i="6"/>
  <c r="B189" i="6"/>
  <c r="A189" i="6"/>
  <c r="F188" i="6"/>
  <c r="E188" i="6"/>
  <c r="H188" i="6" s="1"/>
  <c r="D188" i="6"/>
  <c r="C188" i="6"/>
  <c r="B188" i="6"/>
  <c r="A188" i="6"/>
  <c r="F187" i="6"/>
  <c r="E187" i="6"/>
  <c r="H187" i="6" s="1"/>
  <c r="D187" i="6"/>
  <c r="C187" i="6"/>
  <c r="B187" i="6"/>
  <c r="A187" i="6"/>
  <c r="H186" i="6"/>
  <c r="F186" i="6"/>
  <c r="E186" i="6"/>
  <c r="D186" i="6"/>
  <c r="C186" i="6"/>
  <c r="B186" i="6"/>
  <c r="A186" i="6"/>
  <c r="F185" i="6"/>
  <c r="E185" i="6"/>
  <c r="H185" i="6" s="1"/>
  <c r="D185" i="6"/>
  <c r="C185" i="6"/>
  <c r="B185" i="6"/>
  <c r="A185" i="6"/>
  <c r="F184" i="6"/>
  <c r="E184" i="6"/>
  <c r="H184" i="6" s="1"/>
  <c r="D184" i="6"/>
  <c r="C184" i="6"/>
  <c r="B184" i="6"/>
  <c r="A184" i="6"/>
  <c r="F183" i="6"/>
  <c r="E183" i="6"/>
  <c r="H183" i="6" s="1"/>
  <c r="D183" i="6"/>
  <c r="C183" i="6"/>
  <c r="B183" i="6"/>
  <c r="A183" i="6"/>
  <c r="F182" i="6"/>
  <c r="E182" i="6"/>
  <c r="H182" i="6" s="1"/>
  <c r="D182" i="6"/>
  <c r="C182" i="6"/>
  <c r="B182" i="6"/>
  <c r="A182" i="6"/>
  <c r="F181" i="6"/>
  <c r="E181" i="6"/>
  <c r="H181" i="6" s="1"/>
  <c r="D181" i="6"/>
  <c r="C181" i="6"/>
  <c r="B181" i="6"/>
  <c r="A181" i="6"/>
  <c r="F180" i="6"/>
  <c r="E180" i="6"/>
  <c r="H180" i="6" s="1"/>
  <c r="D180" i="6"/>
  <c r="C180" i="6"/>
  <c r="B180" i="6"/>
  <c r="A180" i="6"/>
  <c r="F179" i="6"/>
  <c r="E179" i="6"/>
  <c r="H179" i="6" s="1"/>
  <c r="D179" i="6"/>
  <c r="C179" i="6"/>
  <c r="B179" i="6"/>
  <c r="A179" i="6"/>
  <c r="F178" i="6"/>
  <c r="E178" i="6"/>
  <c r="H178" i="6" s="1"/>
  <c r="D178" i="6"/>
  <c r="C178" i="6"/>
  <c r="B178" i="6"/>
  <c r="A178" i="6"/>
  <c r="H177" i="6"/>
  <c r="F177" i="6"/>
  <c r="E177" i="6"/>
  <c r="D177" i="6"/>
  <c r="C177" i="6"/>
  <c r="A177" i="6"/>
  <c r="F176" i="6"/>
  <c r="E176" i="6"/>
  <c r="H176" i="6" s="1"/>
  <c r="D176" i="6"/>
  <c r="C176" i="6"/>
  <c r="B176" i="6"/>
  <c r="A176" i="6"/>
  <c r="F175" i="6"/>
  <c r="E175" i="6"/>
  <c r="H175" i="6" s="1"/>
  <c r="D175" i="6"/>
  <c r="C175" i="6"/>
  <c r="B175" i="6"/>
  <c r="A175" i="6"/>
  <c r="F174" i="6"/>
  <c r="E174" i="6"/>
  <c r="H174" i="6" s="1"/>
  <c r="D174" i="6"/>
  <c r="C174" i="6"/>
  <c r="B174" i="6"/>
  <c r="A174" i="6"/>
  <c r="F173" i="6"/>
  <c r="E173" i="6"/>
  <c r="H173" i="6" s="1"/>
  <c r="D173" i="6"/>
  <c r="C173" i="6"/>
  <c r="B173" i="6"/>
  <c r="A173" i="6"/>
  <c r="F172" i="6"/>
  <c r="E172" i="6"/>
  <c r="H172" i="6" s="1"/>
  <c r="D172" i="6"/>
  <c r="C172" i="6"/>
  <c r="B172" i="6"/>
  <c r="A172" i="6"/>
  <c r="F171" i="6"/>
  <c r="E171" i="6"/>
  <c r="H171" i="6" s="1"/>
  <c r="D171" i="6"/>
  <c r="C171" i="6"/>
  <c r="B171" i="6"/>
  <c r="A171" i="6"/>
  <c r="F170" i="6"/>
  <c r="E170" i="6"/>
  <c r="H170" i="6" s="1"/>
  <c r="D170" i="6"/>
  <c r="C170" i="6"/>
  <c r="B170" i="6"/>
  <c r="A170" i="6"/>
  <c r="F169" i="6"/>
  <c r="E169" i="6"/>
  <c r="H169" i="6" s="1"/>
  <c r="D169" i="6"/>
  <c r="C169" i="6"/>
  <c r="B169" i="6"/>
  <c r="A169" i="6"/>
  <c r="F168" i="6"/>
  <c r="E168" i="6"/>
  <c r="H168" i="6" s="1"/>
  <c r="D168" i="6"/>
  <c r="C168" i="6"/>
  <c r="B168" i="6"/>
  <c r="A168" i="6"/>
  <c r="F167" i="6"/>
  <c r="E167" i="6"/>
  <c r="H167" i="6" s="1"/>
  <c r="D167" i="6"/>
  <c r="C167" i="6"/>
  <c r="B167" i="6"/>
  <c r="A167" i="6"/>
  <c r="F166" i="6"/>
  <c r="E166" i="6"/>
  <c r="H166" i="6" s="1"/>
  <c r="D166" i="6"/>
  <c r="C166" i="6"/>
  <c r="B166" i="6"/>
  <c r="A166" i="6"/>
  <c r="F165" i="6"/>
  <c r="E165" i="6"/>
  <c r="H165" i="6" s="1"/>
  <c r="D165" i="6"/>
  <c r="C165" i="6"/>
  <c r="B165" i="6"/>
  <c r="A165" i="6"/>
  <c r="F164" i="6"/>
  <c r="E164" i="6"/>
  <c r="H164" i="6" s="1"/>
  <c r="D164" i="6"/>
  <c r="C164" i="6"/>
  <c r="A164" i="6"/>
  <c r="F163" i="6"/>
  <c r="E163" i="6"/>
  <c r="H163" i="6" s="1"/>
  <c r="D163" i="6"/>
  <c r="C163" i="6"/>
  <c r="A163" i="6"/>
  <c r="F162" i="6"/>
  <c r="E162" i="6"/>
  <c r="H162" i="6" s="1"/>
  <c r="D162" i="6"/>
  <c r="C162" i="6"/>
  <c r="A162" i="6"/>
  <c r="H161" i="6"/>
  <c r="F161" i="6"/>
  <c r="E161" i="6"/>
  <c r="D161" i="6"/>
  <c r="C161" i="6"/>
  <c r="A161" i="6"/>
  <c r="F160" i="6"/>
  <c r="E160" i="6"/>
  <c r="H160" i="6" s="1"/>
  <c r="D160" i="6"/>
  <c r="C160" i="6"/>
  <c r="A160" i="6"/>
  <c r="F159" i="6"/>
  <c r="E159" i="6"/>
  <c r="H159" i="6" s="1"/>
  <c r="D159" i="6"/>
  <c r="C159" i="6"/>
  <c r="A159" i="6"/>
  <c r="H158" i="6"/>
  <c r="F158" i="6"/>
  <c r="E158" i="6"/>
  <c r="D158" i="6"/>
  <c r="C158" i="6"/>
  <c r="A158" i="6"/>
  <c r="F157" i="6"/>
  <c r="E157" i="6"/>
  <c r="H157" i="6" s="1"/>
  <c r="D157" i="6"/>
  <c r="C157" i="6"/>
  <c r="A157" i="6"/>
  <c r="F156" i="6"/>
  <c r="E156" i="6"/>
  <c r="H156" i="6" s="1"/>
  <c r="D156" i="6"/>
  <c r="C156" i="6"/>
  <c r="A156" i="6"/>
  <c r="F155" i="6"/>
  <c r="E155" i="6"/>
  <c r="H155" i="6" s="1"/>
  <c r="D155" i="6"/>
  <c r="C155" i="6"/>
  <c r="A155" i="6"/>
  <c r="F154" i="6"/>
  <c r="E154" i="6"/>
  <c r="H154" i="6" s="1"/>
  <c r="D154" i="6"/>
  <c r="C154" i="6"/>
  <c r="A154" i="6"/>
  <c r="F153" i="6"/>
  <c r="E153" i="6"/>
  <c r="H153" i="6" s="1"/>
  <c r="D153" i="6"/>
  <c r="C153" i="6"/>
  <c r="A153" i="6"/>
  <c r="F152" i="6"/>
  <c r="E152" i="6"/>
  <c r="H152" i="6" s="1"/>
  <c r="D152" i="6"/>
  <c r="C152" i="6"/>
  <c r="A152" i="6"/>
  <c r="F151" i="6"/>
  <c r="E151" i="6"/>
  <c r="H151" i="6" s="1"/>
  <c r="D151" i="6"/>
  <c r="C151" i="6"/>
  <c r="A151" i="6"/>
  <c r="F150" i="6"/>
  <c r="E150" i="6"/>
  <c r="H150" i="6" s="1"/>
  <c r="D150" i="6"/>
  <c r="C150" i="6"/>
  <c r="A150" i="6"/>
  <c r="F149" i="6"/>
  <c r="E149" i="6"/>
  <c r="H149" i="6" s="1"/>
  <c r="D149" i="6"/>
  <c r="C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A147" i="6"/>
  <c r="H146" i="6"/>
  <c r="F146" i="6"/>
  <c r="E146" i="6"/>
  <c r="D146" i="6"/>
  <c r="C146" i="6"/>
  <c r="B146" i="6"/>
  <c r="A146" i="6"/>
  <c r="F145" i="6"/>
  <c r="E145" i="6"/>
  <c r="H145" i="6" s="1"/>
  <c r="D145" i="6"/>
  <c r="C145" i="6"/>
  <c r="B145" i="6"/>
  <c r="A145" i="6"/>
  <c r="F144" i="6"/>
  <c r="E144" i="6"/>
  <c r="H144" i="6" s="1"/>
  <c r="D144" i="6"/>
  <c r="C144" i="6"/>
  <c r="B144" i="6"/>
  <c r="A144" i="6"/>
  <c r="F143" i="6"/>
  <c r="E143" i="6"/>
  <c r="H143" i="6" s="1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A135" i="6"/>
  <c r="F134" i="6"/>
  <c r="E134" i="6"/>
  <c r="H134" i="6" s="1"/>
  <c r="D134" i="6"/>
  <c r="C134" i="6"/>
  <c r="A134" i="6"/>
  <c r="F133" i="6"/>
  <c r="E133" i="6"/>
  <c r="H133" i="6" s="1"/>
  <c r="D133" i="6"/>
  <c r="C133" i="6"/>
  <c r="B133" i="6"/>
  <c r="A133" i="6"/>
  <c r="F132" i="6"/>
  <c r="E132" i="6"/>
  <c r="H132" i="6" s="1"/>
  <c r="D132" i="6"/>
  <c r="C132" i="6"/>
  <c r="B132" i="6"/>
  <c r="A132" i="6"/>
  <c r="F131" i="6"/>
  <c r="E131" i="6"/>
  <c r="H131" i="6" s="1"/>
  <c r="D131" i="6"/>
  <c r="C131" i="6"/>
  <c r="B131" i="6"/>
  <c r="A131" i="6"/>
  <c r="F130" i="6"/>
  <c r="E130" i="6"/>
  <c r="H130" i="6" s="1"/>
  <c r="D130" i="6"/>
  <c r="C130" i="6"/>
  <c r="B130" i="6"/>
  <c r="A130" i="6"/>
  <c r="H129" i="6"/>
  <c r="F129" i="6"/>
  <c r="E129" i="6"/>
  <c r="D129" i="6"/>
  <c r="C129" i="6"/>
  <c r="B129" i="6"/>
  <c r="A129" i="6"/>
  <c r="F128" i="6"/>
  <c r="E128" i="6"/>
  <c r="H128" i="6" s="1"/>
  <c r="D128" i="6"/>
  <c r="C128" i="6"/>
  <c r="B128" i="6"/>
  <c r="A128" i="6"/>
  <c r="F127" i="6"/>
  <c r="E127" i="6"/>
  <c r="H127" i="6" s="1"/>
  <c r="D127" i="6"/>
  <c r="C127" i="6"/>
  <c r="B127" i="6"/>
  <c r="A127" i="6"/>
  <c r="F126" i="6"/>
  <c r="E126" i="6"/>
  <c r="H126" i="6" s="1"/>
  <c r="D126" i="6"/>
  <c r="C126" i="6"/>
  <c r="B126" i="6"/>
  <c r="A126" i="6"/>
  <c r="F125" i="6"/>
  <c r="E125" i="6"/>
  <c r="H125" i="6" s="1"/>
  <c r="D125" i="6"/>
  <c r="C125" i="6"/>
  <c r="B125" i="6"/>
  <c r="A125" i="6"/>
  <c r="F124" i="6"/>
  <c r="E124" i="6"/>
  <c r="H124" i="6" s="1"/>
  <c r="D124" i="6"/>
  <c r="C124" i="6"/>
  <c r="B124" i="6"/>
  <c r="A124" i="6"/>
  <c r="F123" i="6"/>
  <c r="E123" i="6"/>
  <c r="H123" i="6" s="1"/>
  <c r="D123" i="6"/>
  <c r="C123" i="6"/>
  <c r="B123" i="6"/>
  <c r="A123" i="6"/>
  <c r="H122" i="6"/>
  <c r="F122" i="6"/>
  <c r="E122" i="6"/>
  <c r="D122" i="6"/>
  <c r="C122" i="6"/>
  <c r="B122" i="6"/>
  <c r="A122" i="6"/>
  <c r="F121" i="6"/>
  <c r="E121" i="6"/>
  <c r="H121" i="6" s="1"/>
  <c r="D121" i="6"/>
  <c r="C121" i="6"/>
  <c r="B121" i="6"/>
  <c r="A121" i="6"/>
  <c r="F120" i="6"/>
  <c r="E120" i="6"/>
  <c r="H120" i="6" s="1"/>
  <c r="D120" i="6"/>
  <c r="C120" i="6"/>
  <c r="B120" i="6"/>
  <c r="A120" i="6"/>
  <c r="F119" i="6"/>
  <c r="E119" i="6"/>
  <c r="H119" i="6" s="1"/>
  <c r="D119" i="6"/>
  <c r="C119" i="6"/>
  <c r="B119" i="6"/>
  <c r="A119" i="6"/>
  <c r="F118" i="6"/>
  <c r="E118" i="6"/>
  <c r="H118" i="6" s="1"/>
  <c r="D118" i="6"/>
  <c r="C118" i="6"/>
  <c r="B118" i="6"/>
  <c r="A118" i="6"/>
  <c r="H117" i="6"/>
  <c r="F117" i="6"/>
  <c r="E117" i="6"/>
  <c r="D117" i="6"/>
  <c r="C117" i="6"/>
  <c r="B117" i="6"/>
  <c r="A117" i="6"/>
  <c r="F116" i="6"/>
  <c r="E116" i="6"/>
  <c r="H116" i="6" s="1"/>
  <c r="D116" i="6"/>
  <c r="C116" i="6"/>
  <c r="B116" i="6"/>
  <c r="A116" i="6"/>
  <c r="F115" i="6"/>
  <c r="E115" i="6"/>
  <c r="H115" i="6" s="1"/>
  <c r="D115" i="6"/>
  <c r="C115" i="6"/>
  <c r="B115" i="6"/>
  <c r="A115" i="6"/>
  <c r="F114" i="6"/>
  <c r="E114" i="6"/>
  <c r="H114" i="6" s="1"/>
  <c r="D114" i="6"/>
  <c r="C114" i="6"/>
  <c r="B114" i="6"/>
  <c r="A114" i="6"/>
  <c r="F113" i="6"/>
  <c r="E113" i="6"/>
  <c r="H113" i="6" s="1"/>
  <c r="D113" i="6"/>
  <c r="C113" i="6"/>
  <c r="B113" i="6"/>
  <c r="A113" i="6"/>
  <c r="F112" i="6"/>
  <c r="E112" i="6"/>
  <c r="H112" i="6" s="1"/>
  <c r="D112" i="6"/>
  <c r="C112" i="6"/>
  <c r="B112" i="6"/>
  <c r="A112" i="6"/>
  <c r="F111" i="6"/>
  <c r="E111" i="6"/>
  <c r="H111" i="6" s="1"/>
  <c r="D111" i="6"/>
  <c r="C111" i="6"/>
  <c r="B111" i="6"/>
  <c r="A111" i="6"/>
  <c r="F110" i="6"/>
  <c r="E110" i="6"/>
  <c r="H110" i="6" s="1"/>
  <c r="D110" i="6"/>
  <c r="C110" i="6"/>
  <c r="B110" i="6"/>
  <c r="A110" i="6"/>
  <c r="F109" i="6"/>
  <c r="E109" i="6"/>
  <c r="H109" i="6" s="1"/>
  <c r="D109" i="6"/>
  <c r="C109" i="6"/>
  <c r="B109" i="6"/>
  <c r="A109" i="6"/>
  <c r="F108" i="6"/>
  <c r="E108" i="6"/>
  <c r="H108" i="6" s="1"/>
  <c r="D108" i="6"/>
  <c r="C108" i="6"/>
  <c r="B108" i="6"/>
  <c r="A108" i="6"/>
  <c r="F107" i="6"/>
  <c r="E107" i="6"/>
  <c r="H107" i="6" s="1"/>
  <c r="D107" i="6"/>
  <c r="C107" i="6"/>
  <c r="B107" i="6"/>
  <c r="A107" i="6"/>
  <c r="H106" i="6"/>
  <c r="F106" i="6"/>
  <c r="E106" i="6"/>
  <c r="D106" i="6"/>
  <c r="C106" i="6"/>
  <c r="B106" i="6"/>
  <c r="A106" i="6"/>
  <c r="F105" i="6"/>
  <c r="E105" i="6"/>
  <c r="H105" i="6" s="1"/>
  <c r="D105" i="6"/>
  <c r="C105" i="6"/>
  <c r="B105" i="6"/>
  <c r="A105" i="6"/>
  <c r="F104" i="6"/>
  <c r="E104" i="6"/>
  <c r="H104" i="6" s="1"/>
  <c r="D104" i="6"/>
  <c r="C104" i="6"/>
  <c r="B104" i="6"/>
  <c r="A104" i="6"/>
  <c r="F103" i="6"/>
  <c r="E103" i="6"/>
  <c r="H103" i="6" s="1"/>
  <c r="D103" i="6"/>
  <c r="C103" i="6"/>
  <c r="B103" i="6"/>
  <c r="A103" i="6"/>
  <c r="F102" i="6"/>
  <c r="E102" i="6"/>
  <c r="H102" i="6" s="1"/>
  <c r="D102" i="6"/>
  <c r="C102" i="6"/>
  <c r="B102" i="6"/>
  <c r="A102" i="6"/>
  <c r="H101" i="6"/>
  <c r="F101" i="6"/>
  <c r="E101" i="6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F279" i="6"/>
  <c r="E279" i="6"/>
  <c r="H279" i="6" s="1"/>
  <c r="D279" i="6"/>
  <c r="C279" i="6"/>
  <c r="B279" i="6"/>
  <c r="A279" i="6"/>
  <c r="H278" i="6"/>
  <c r="F278" i="6"/>
  <c r="E278" i="6"/>
  <c r="D278" i="6"/>
  <c r="C278" i="6"/>
  <c r="B278" i="6"/>
  <c r="A278" i="6"/>
  <c r="H277" i="6"/>
  <c r="F277" i="6"/>
  <c r="E277" i="6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H270" i="6"/>
  <c r="F270" i="6"/>
  <c r="E270" i="6"/>
  <c r="D270" i="6"/>
  <c r="C270" i="6"/>
  <c r="B270" i="6"/>
  <c r="A270" i="6"/>
  <c r="H269" i="6"/>
  <c r="F269" i="6"/>
  <c r="E269" i="6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H262" i="6"/>
  <c r="F262" i="6"/>
  <c r="E262" i="6"/>
  <c r="D262" i="6"/>
  <c r="C262" i="6"/>
  <c r="B262" i="6"/>
  <c r="A262" i="6"/>
  <c r="H261" i="6"/>
  <c r="F261" i="6"/>
  <c r="E261" i="6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H254" i="6"/>
  <c r="F254" i="6"/>
  <c r="E254" i="6"/>
  <c r="D254" i="6"/>
  <c r="C254" i="6"/>
  <c r="B254" i="6"/>
  <c r="A254" i="6"/>
  <c r="H253" i="6"/>
  <c r="F253" i="6"/>
  <c r="E253" i="6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H246" i="6"/>
  <c r="F246" i="6"/>
  <c r="E246" i="6"/>
  <c r="D246" i="6"/>
  <c r="C246" i="6"/>
  <c r="B246" i="6"/>
  <c r="A246" i="6"/>
  <c r="H245" i="6"/>
  <c r="F245" i="6"/>
  <c r="E245" i="6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H238" i="6"/>
  <c r="F238" i="6"/>
  <c r="E238" i="6"/>
  <c r="D238" i="6"/>
  <c r="C238" i="6"/>
  <c r="B238" i="6"/>
  <c r="A238" i="6"/>
  <c r="H237" i="6"/>
  <c r="F237" i="6"/>
  <c r="E237" i="6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H230" i="6"/>
  <c r="F230" i="6"/>
  <c r="E230" i="6"/>
  <c r="D230" i="6"/>
  <c r="C230" i="6"/>
  <c r="B230" i="6"/>
  <c r="A230" i="6"/>
  <c r="H229" i="6"/>
  <c r="F229" i="6"/>
  <c r="E229" i="6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H222" i="6"/>
  <c r="F222" i="6"/>
  <c r="E222" i="6"/>
  <c r="D222" i="6"/>
  <c r="C222" i="6"/>
  <c r="B222" i="6"/>
  <c r="A222" i="6"/>
  <c r="H221" i="6"/>
  <c r="F221" i="6"/>
  <c r="E221" i="6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B147" i="6" l="1"/>
  <c r="K38" i="3" l="1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6" i="3"/>
  <c r="B27" i="3"/>
  <c r="B27" i="6" s="1"/>
  <c r="B17" i="3"/>
  <c r="B17" i="6" s="1"/>
  <c r="K15" i="3" l="1"/>
  <c r="F280" i="6" l="1"/>
  <c r="E280" i="6"/>
  <c r="H280" i="6" s="1"/>
  <c r="D280" i="6"/>
  <c r="C280" i="6"/>
  <c r="B280" i="6"/>
  <c r="A280" i="6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C5" i="3"/>
  <c r="K4" i="3"/>
  <c r="C4" i="3"/>
  <c r="C3" i="3"/>
  <c r="K2" i="3"/>
  <c r="I2" i="3"/>
  <c r="C2" i="3"/>
  <c r="C13" i="2"/>
  <c r="Q12" i="3"/>
  <c r="O12" i="3"/>
  <c r="Q13" i="3"/>
  <c r="B12" i="6" l="1"/>
  <c r="B16" i="3"/>
  <c r="B16" i="6" s="1"/>
  <c r="G16" i="2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8" i="3" l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8" i="6" l="1"/>
  <c r="B19" i="3"/>
  <c r="G13" i="2"/>
  <c r="B19" i="6" l="1"/>
  <c r="B20" i="3"/>
  <c r="B21" i="3" l="1"/>
  <c r="B20" i="6"/>
  <c r="B21" i="6" l="1"/>
  <c r="B22" i="3"/>
  <c r="B23" i="3" l="1"/>
  <c r="B22" i="6"/>
  <c r="B24" i="3" l="1"/>
  <c r="B23" i="6"/>
  <c r="B25" i="3" l="1"/>
  <c r="B24" i="6"/>
  <c r="B26" i="3" l="1"/>
  <c r="B28" i="3" s="1"/>
  <c r="B28" i="6" s="1"/>
  <c r="B25" i="6"/>
  <c r="B26" i="6" l="1"/>
  <c r="B29" i="3"/>
  <c r="B29" i="6" s="1"/>
  <c r="B134" i="6"/>
  <c r="B30" i="3" l="1"/>
  <c r="B30" i="6" s="1"/>
  <c r="B135" i="6"/>
  <c r="B149" i="6"/>
  <c r="B31" i="3" l="1"/>
  <c r="B31" i="6" s="1"/>
  <c r="B150" i="6"/>
  <c r="B32" i="3" l="1"/>
  <c r="B151" i="6"/>
  <c r="B33" i="3" l="1"/>
  <c r="B32" i="6"/>
  <c r="B152" i="6"/>
  <c r="B34" i="3" l="1"/>
  <c r="B33" i="6"/>
  <c r="B153" i="6"/>
  <c r="B34" i="6" l="1"/>
  <c r="B35" i="3"/>
  <c r="B154" i="6"/>
  <c r="B36" i="3" l="1"/>
  <c r="B35" i="6"/>
  <c r="B155" i="6"/>
  <c r="B37" i="3" l="1"/>
  <c r="B36" i="6"/>
  <c r="B156" i="6"/>
  <c r="B38" i="3" l="1"/>
  <c r="B39" i="3" s="1"/>
  <c r="B37" i="6"/>
  <c r="B157" i="6"/>
  <c r="B39" i="6" l="1"/>
  <c r="B40" i="3"/>
  <c r="B38" i="6"/>
  <c r="B158" i="6"/>
  <c r="B40" i="6" l="1"/>
  <c r="B54" i="3"/>
  <c r="B41" i="6"/>
  <c r="B159" i="6"/>
  <c r="B54" i="6" l="1"/>
  <c r="B55" i="3"/>
  <c r="B42" i="6"/>
  <c r="B160" i="6"/>
  <c r="B55" i="6" l="1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82" i="3" s="1"/>
  <c r="B82" i="6" s="1"/>
  <c r="B161" i="6"/>
  <c r="B56" i="6" l="1"/>
  <c r="B57" i="6"/>
  <c r="B162" i="6"/>
  <c r="B58" i="6" l="1"/>
  <c r="B163" i="6"/>
  <c r="B59" i="6" l="1"/>
  <c r="B164" i="6"/>
  <c r="B60" i="6" l="1"/>
  <c r="B177" i="6"/>
  <c r="B61" i="6" l="1"/>
  <c r="B62" i="6" l="1"/>
  <c r="B63" i="6" l="1"/>
  <c r="B64" i="6" l="1"/>
  <c r="B65" i="6" l="1"/>
  <c r="B66" i="6" l="1"/>
  <c r="B67" i="6" l="1"/>
  <c r="B68" i="6" l="1"/>
  <c r="B69" i="6" l="1"/>
  <c r="B70" i="6" l="1"/>
  <c r="B71" i="6" l="1"/>
  <c r="B84" i="6" l="1"/>
  <c r="C6" i="6" s="1"/>
  <c r="B7" i="2" s="1"/>
  <c r="B8" i="2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 shapeId="0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<sst xmlns="http://schemas.openxmlformats.org/spreadsheetml/2006/main" count="15474" uniqueCount="4015">
  <si>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</si>
  <si>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</si>
  <si>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</si>
  <si>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</si>
  <si>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</si>
  <si>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</si>
  <si>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</si>
  <si>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</si>
  <si>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</si>
  <si>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</si>
  <si>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</si>
  <si>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</si>
  <si>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</si>
  <si>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</si>
  <si>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</si>
  <si>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</si>
  <si>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</si>
  <si>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</si>
  <si>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</si>
  <si>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</si>
  <si>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</si>
  <si>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</si>
  <si>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</si>
  <si>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</si>
  <si>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</si>
  <si>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</si>
  <si>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</si>
  <si>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</si>
  <si>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</si>
  <si>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</si>
  <si>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</si>
  <si>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</si>
  <si>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</si>
  <si>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</si>
  <si>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</si>
  <si>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</si>
  <si>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</si>
  <si>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</si>
  <si>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</si>
  <si>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</si>
  <si>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</si>
  <si>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</si>
  <si>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</si>
  <si>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</si>
  <si>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</si>
  <si>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</si>
  <si>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</si>
  <si>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</si>
  <si>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</si>
  <si>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</si>
  <si>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</si>
  <si>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</si>
  <si>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</si>
  <si>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</si>
  <si>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</si>
  <si>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</si>
  <si>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</si>
  <si>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</si>
  <si>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</si>
  <si>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</si>
  <si>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</si>
  <si>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</si>
  <si>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</si>
  <si>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</si>
  <si>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</si>
  <si>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</si>
  <si>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</si>
  <si>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</si>
  <si>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</si>
  <si>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</si>
  <si>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</si>
  <si>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</si>
  <si>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</si>
  <si>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</si>
  <si>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</si>
  <si>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</si>
  <si>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</si>
  <si>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</si>
  <si>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</si>
  <si>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</si>
  <si>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</si>
  <si>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</si>
  <si>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</si>
  <si>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</si>
  <si>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</si>
  <si>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</si>
  <si>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</si>
  <si>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</si>
  <si>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</si>
  <si>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</si>
  <si>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</si>
  <si>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</si>
  <si>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</si>
  <si>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</si>
  <si>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</si>
  <si>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</si>
  <si>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</si>
  <si>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</si>
  <si>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</si>
  <si>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</si>
  <si>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</si>
  <si>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</si>
  <si>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</si>
  <si>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</si>
  <si>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</si>
  <si>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</si>
  <si>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</si>
  <si>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</si>
  <si>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</si>
  <si>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</si>
  <si>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</si>
  <si>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</si>
  <si>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</si>
  <si>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</si>
  <si>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</si>
  <si>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</si>
  <si>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</si>
  <si>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</si>
  <si>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</si>
  <si>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</si>
  <si>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</si>
  <si>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</si>
  <si>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</si>
  <si>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</si>
  <si>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</si>
  <si>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</si>
  <si>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</si>
  <si>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</si>
  <si>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</si>
  <si>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</si>
  <si>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</si>
  <si>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</si>
  <si>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</si>
  <si>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</si>
  <si>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</si>
  <si>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</si>
  <si>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</si>
  <si>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</si>
  <si>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</si>
  <si>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</si>
  <si>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</si>
  <si>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</si>
  <si>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</si>
  <si>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</si>
  <si>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</si>
  <si>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</si>
  <si>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</si>
  <si>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</si>
  <si>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</si>
  <si>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</si>
  <si>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</si>
  <si>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</si>
  <si>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</si>
  <si>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</si>
  <si>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</si>
  <si>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</si>
  <si>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</si>
  <si>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</si>
  <si>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</si>
  <si>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</si>
  <si>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</si>
  <si>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</si>
  <si>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</si>
  <si>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</si>
  <si>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</si>
  <si>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</si>
  <si>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</si>
  <si>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</si>
  <si>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</si>
  <si>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</si>
  <si>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</si>
  <si>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</si>
  <si>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</si>
  <si>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</si>
  <si>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</si>
  <si>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</si>
  <si>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</si>
  <si>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</si>
  <si>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</si>
  <si>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</si>
  <si>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</si>
  <si>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</si>
  <si>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</si>
  <si>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</si>
  <si>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</si>
  <si>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</si>
  <si>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</si>
  <si>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</si>
  <si>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</si>
  <si>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</si>
  <si>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</si>
  <si>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</si>
  <si>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</si>
  <si>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</si>
  <si>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</si>
  <si>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</si>
  <si>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</si>
  <si>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</si>
  <si>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</si>
  <si>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</si>
  <si>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</si>
  <si>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</si>
  <si>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</si>
  <si>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</si>
  <si>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</si>
  <si>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</si>
  <si>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</si>
  <si>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</si>
  <si>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</si>
  <si>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</si>
  <si>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</si>
  <si>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</si>
  <si>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</si>
  <si>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</si>
  <si>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</si>
  <si>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</si>
  <si>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</si>
  <si>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</si>
  <si>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</si>
  <si>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</si>
  <si>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</si>
  <si>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</si>
  <si>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</si>
  <si>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</si>
  <si>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</si>
  <si>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</si>
  <si>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</si>
  <si>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</si>
  <si>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</si>
  <si>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</si>
  <si>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</si>
  <si>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</si>
  <si>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</si>
  <si>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</si>
  <si>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</si>
  <si>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</si>
  <si>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</si>
  <si>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</si>
  <si>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</si>
  <si>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</si>
  <si>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</si>
  <si>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</si>
  <si>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</si>
  <si>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</si>
  <si>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</si>
  <si>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</si>
  <si>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</si>
  <si>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</si>
  <si>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</si>
  <si>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</si>
  <si>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</si>
  <si>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</si>
  <si>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</si>
  <si>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</si>
  <si>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</si>
  <si>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</si>
  <si>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</si>
  <si>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</si>
  <si>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</si>
  <si>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</si>
  <si>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</si>
  <si>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</si>
  <si>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</si>
  <si>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</si>
  <si>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</si>
  <si>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</si>
  <si>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</si>
  <si>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</si>
  <si>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</si>
  <si>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</si>
  <si>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</si>
  <si>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</si>
  <si>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</si>
  <si>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</si>
  <si>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</si>
  <si>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</si>
  <si>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</si>
  <si>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</si>
  <si>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</si>
  <si>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</si>
  <si>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</si>
  <si>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</si>
  <si>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</si>
  <si>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</si>
  <si>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</si>
  <si>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</si>
  <si>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</si>
  <si>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</si>
  <si>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</si>
  <si>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</si>
  <si>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</si>
  <si>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</si>
  <si>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</si>
  <si>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</si>
  <si>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</si>
  <si>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</si>
  <si>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</si>
  <si>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</si>
  <si>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</si>
  <si>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</si>
  <si>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</si>
  <si>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</si>
  <si>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</si>
  <si>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</si>
  <si>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</si>
  <si>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</si>
  <si>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</si>
  <si>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</si>
  <si>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</si>
  <si>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</si>
  <si>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</si>
  <si>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</si>
  <si>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</si>
  <si>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</si>
  <si>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</si>
  <si>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</si>
  <si>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</si>
  <si>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</si>
  <si>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</si>
  <si>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</si>
  <si>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</si>
  <si>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</si>
  <si>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</si>
  <si>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</si>
  <si>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</si>
  <si>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</si>
  <si>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</si>
  <si>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</si>
  <si>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</si>
  <si>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</si>
  <si>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</si>
  <si>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</si>
  <si>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</si>
  <si>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</si>
  <si>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</si>
  <si>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</si>
  <si>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</si>
  <si>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</si>
  <si>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</si>
  <si>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</si>
  <si>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</si>
  <si>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</si>
  <si>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</si>
  <si>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</si>
  <si>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</si>
  <si>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</si>
  <si>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</si>
  <si>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</si>
  <si>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</si>
  <si>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</si>
  <si>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</si>
  <si>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</si>
  <si>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</si>
  <si>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</si>
  <si>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</si>
  <si>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</si>
  <si>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</si>
  <si>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</si>
  <si>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</si>
  <si>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</si>
  <si>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</si>
  <si>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</si>
  <si>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</si>
  <si>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</si>
  <si>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</si>
  <si>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</si>
  <si>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</si>
  <si>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</si>
  <si>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</si>
  <si>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</si>
  <si>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</si>
  <si>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</si>
  <si>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</si>
  <si>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</si>
  <si>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</si>
  <si>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</si>
  <si>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</si>
  <si>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</si>
  <si>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</si>
  <si>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</si>
  <si>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</si>
  <si>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</si>
  <si>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</si>
  <si>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</si>
  <si>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</si>
  <si>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</si>
  <si>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</si>
  <si>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</si>
  <si>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</si>
  <si>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</si>
  <si>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</si>
  <si>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</si>
  <si>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</si>
  <si>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</si>
  <si>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</si>
  <si>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</si>
  <si>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</si>
  <si>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</si>
  <si>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</si>
  <si>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</si>
  <si>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</si>
  <si>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</si>
  <si>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</si>
  <si>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</si>
  <si>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</si>
  <si>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</si>
  <si>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</si>
  <si>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</si>
  <si>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</si>
  <si>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</si>
  <si>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</si>
  <si>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</si>
  <si>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</si>
  <si>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</si>
  <si>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</si>
  <si>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</si>
  <si>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</si>
  <si>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</si>
  <si>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</si>
  <si>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</si>
  <si>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</si>
  <si>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</si>
  <si>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</si>
  <si>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</si>
  <si>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</si>
  <si>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</si>
  <si>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</si>
  <si>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</si>
  <si>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</si>
  <si>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</si>
  <si>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</si>
  <si>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</si>
  <si>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</si>
  <si>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</si>
  <si>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</si>
  <si>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</si>
  <si>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</si>
  <si>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</si>
  <si>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</si>
  <si>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</si>
  <si>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</si>
  <si>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</si>
  <si>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</si>
  <si>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</si>
  <si>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</si>
  <si>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</si>
  <si>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</si>
  <si>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</si>
  <si>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</si>
  <si>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</si>
  <si>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</si>
  <si>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</si>
  <si>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</si>
  <si>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</si>
  <si>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</si>
  <si>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</si>
  <si>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</si>
  <si>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</si>
  <si>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</si>
  <si>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</si>
  <si>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</si>
  <si>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</si>
  <si>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</si>
  <si>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</si>
  <si>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</si>
  <si>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</si>
  <si>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</si>
  <si>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</si>
  <si>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</si>
  <si>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</si>
  <si>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</si>
  <si>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</si>
  <si>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</si>
  <si>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</si>
  <si>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</si>
  <si>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</si>
  <si>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</si>
  <si>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</si>
  <si>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</si>
  <si>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</si>
  <si>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</si>
  <si>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</si>
  <si>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</si>
  <si>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</si>
  <si>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</si>
  <si>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</si>
  <si>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</si>
  <si>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</si>
  <si>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</si>
  <si>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</si>
  <si>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</si>
  <si>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</si>
  <si>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</si>
  <si>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</si>
  <si>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</si>
  <si>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</si>
  <si>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</si>
  <si>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</si>
  <si>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</si>
  <si>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</si>
  <si>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</si>
  <si>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</si>
  <si>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</si>
  <si>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</si>
  <si>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</si>
  <si>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</si>
  <si>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</si>
  <si>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</si>
  <si>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</si>
  <si>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</si>
  <si>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</si>
  <si>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</si>
  <si>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</si>
  <si>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</si>
  <si>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</si>
  <si>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</si>
  <si>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</si>
  <si>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</si>
  <si>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</si>
  <si>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</si>
  <si>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</si>
  <si>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</si>
  <si>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</si>
  <si>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</si>
  <si>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</si>
  <si>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</si>
  <si>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</si>
  <si>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</si>
  <si>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</si>
  <si>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</si>
  <si>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</si>
  <si>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</si>
  <si>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</si>
  <si>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</si>
  <si>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</si>
  <si>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</si>
  <si>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</si>
  <si>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</si>
  <si>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</si>
  <si>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</si>
  <si>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</si>
  <si>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</si>
  <si>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</si>
  <si>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</si>
  <si>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</si>
  <si>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</si>
  <si>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</si>
  <si>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</si>
  <si>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</si>
  <si>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</si>
  <si>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</si>
  <si>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</si>
  <si>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</si>
  <si>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</si>
  <si>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</si>
  <si>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</si>
  <si>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</si>
  <si>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</si>
  <si>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</si>
  <si>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</si>
  <si>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</si>
  <si>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</si>
  <si>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</si>
  <si>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</si>
  <si>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</si>
  <si>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</si>
  <si>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</si>
  <si>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</si>
  <si>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</si>
  <si>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</si>
  <si>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</si>
  <si>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</si>
  <si>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</si>
  <si>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</si>
  <si>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</si>
  <si>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</si>
  <si>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</si>
  <si>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</si>
  <si>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</si>
  <si>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</si>
  <si>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</si>
  <si>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</si>
  <si>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</si>
  <si>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</si>
  <si>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</si>
  <si>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</si>
  <si>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</si>
  <si>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</si>
  <si>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</si>
  <si>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</si>
  <si>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</si>
  <si>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</si>
  <si>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</si>
  <si>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</si>
  <si>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</si>
  <si>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</si>
  <si>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</si>
  <si>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</si>
  <si>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</si>
  <si>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</si>
  <si>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</si>
  <si>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</si>
  <si>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</si>
  <si>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</si>
  <si>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</si>
  <si>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</si>
  <si>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</si>
  <si>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</si>
  <si>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</si>
  <si>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</si>
  <si>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</si>
  <si>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</si>
  <si>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</si>
  <si>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</si>
  <si>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</si>
  <si>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</si>
  <si>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</si>
  <si>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</si>
  <si>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</si>
  <si>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</si>
  <si>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</si>
  <si>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</si>
  <si>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</si>
  <si>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</si>
  <si>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</si>
  <si>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</si>
  <si>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</si>
  <si>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</si>
  <si>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</si>
  <si>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</si>
  <si>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</si>
  <si>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</si>
  <si>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</si>
  <si>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</si>
  <si>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</si>
  <si>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</si>
  <si>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</si>
  <si>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</si>
  <si>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</si>
  <si>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</si>
  <si>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</si>
  <si>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</si>
  <si>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</si>
  <si>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</si>
  <si>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</si>
  <si>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</si>
  <si>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</si>
  <si>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</si>
  <si>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</si>
  <si>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</si>
  <si>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</si>
  <si>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</si>
  <si>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</si>
  <si>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</si>
  <si>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</si>
  <si>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</si>
  <si>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</si>
  <si>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</si>
  <si>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</si>
  <si>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</si>
  <si>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</si>
  <si>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</si>
  <si>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</si>
  <si>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</si>
  <si>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</si>
  <si>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</si>
  <si>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</si>
  <si>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</si>
  <si>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</si>
  <si>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</si>
  <si>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</si>
  <si>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</si>
  <si>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</si>
  <si>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</si>
  <si>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</si>
  <si>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</si>
  <si>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</si>
  <si>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</si>
  <si>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</si>
  <si>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</si>
  <si>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</si>
  <si>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</si>
  <si>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</si>
  <si>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</si>
  <si>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</si>
  <si>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</si>
  <si>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</si>
  <si>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</si>
  <si>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</si>
  <si>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</si>
  <si>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</si>
  <si>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</si>
  <si>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</si>
  <si>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</si>
  <si>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</si>
  <si>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</si>
  <si>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</si>
  <si>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</si>
  <si>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</si>
  <si>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</si>
  <si>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</si>
  <si>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</si>
  <si>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</si>
  <si>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</si>
  <si>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</si>
  <si>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</si>
  <si>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</si>
  <si>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</si>
  <si>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</si>
  <si>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</si>
  <si>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</si>
  <si>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</si>
  <si>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</si>
  <si>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</si>
  <si>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</si>
  <si>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</si>
  <si>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</si>
  <si>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</si>
  <si>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</si>
  <si>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</si>
  <si>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</si>
  <si>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</si>
  <si>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</si>
  <si>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</si>
  <si>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</si>
  <si>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</si>
  <si>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</si>
  <si>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</si>
  <si>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</si>
  <si>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</si>
  <si>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</si>
  <si>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</si>
  <si>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</si>
  <si>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</si>
  <si>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</si>
  <si>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</si>
  <si>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</si>
  <si>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</si>
  <si>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</si>
  <si>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</si>
  <si>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</si>
  <si>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</si>
  <si>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</si>
  <si>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</si>
  <si>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</si>
  <si>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</si>
  <si>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</si>
  <si>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</si>
  <si>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</si>
  <si>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</si>
  <si>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</si>
  <si>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</si>
  <si>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</si>
  <si>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</si>
  <si>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</si>
  <si>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</si>
  <si>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</si>
  <si>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</si>
  <si>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</si>
  <si>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</si>
  <si>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</si>
  <si>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</si>
  <si>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</si>
  <si>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</si>
  <si>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</si>
  <si>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</si>
  <si>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</si>
  <si>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</si>
  <si>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</si>
  <si>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</si>
  <si>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</si>
  <si>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</si>
  <si>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</si>
  <si>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</si>
  <si>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</si>
  <si>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</si>
  <si>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</si>
  <si>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</si>
  <si>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</si>
  <si>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</si>
  <si>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</si>
  <si>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</si>
  <si>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</si>
  <si>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</si>
  <si>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</si>
  <si>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</si>
  <si>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</si>
  <si>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</si>
  <si>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</si>
  <si>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</si>
  <si>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</si>
  <si>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</si>
  <si>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</si>
  <si>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</si>
  <si>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</si>
  <si>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</si>
  <si>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</si>
  <si>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</si>
  <si>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</si>
  <si>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</si>
  <si>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</si>
  <si>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</si>
  <si>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</si>
  <si>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</si>
  <si>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</si>
  <si>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</si>
  <si>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</si>
  <si>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</si>
  <si>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</si>
  <si>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</si>
  <si>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</si>
  <si>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</si>
  <si>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</si>
  <si>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</si>
  <si>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</si>
  <si>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</si>
  <si>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</si>
  <si>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</si>
  <si>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</si>
  <si>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</si>
  <si>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</si>
  <si>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</si>
  <si>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</si>
  <si>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</si>
  <si>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</si>
  <si>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</si>
  <si>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</si>
  <si>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</si>
  <si>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</si>
  <si>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</si>
  <si>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</si>
  <si>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</si>
  <si>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</si>
  <si>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</si>
  <si>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</si>
  <si>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</si>
  <si>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</si>
  <si>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</si>
  <si>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</si>
  <si>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</si>
  <si>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</si>
  <si>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</si>
  <si>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</si>
  <si>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</si>
  <si>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</si>
  <si>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</si>
  <si>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</si>
  <si>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</si>
  <si>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</si>
  <si>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</si>
  <si>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</si>
  <si>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</si>
  <si>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</si>
  <si>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</si>
  <si>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</si>
  <si>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</si>
  <si>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</si>
  <si>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</si>
  <si>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</si>
  <si>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</si>
  <si>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</si>
  <si>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</si>
  <si>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</si>
  <si>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</si>
  <si>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</si>
  <si>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</si>
  <si>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</si>
  <si>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</si>
  <si>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</si>
  <si>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</si>
  <si>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</si>
  <si>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</si>
  <si>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</si>
  <si>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</si>
  <si>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</si>
  <si>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</si>
  <si>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</si>
  <si>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</si>
  <si>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</si>
  <si>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</si>
  <si>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</si>
  <si>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</si>
  <si>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</si>
  <si>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</si>
  <si>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</si>
  <si>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</si>
  <si>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</si>
  <si>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</si>
  <si>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</si>
  <si>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</si>
  <si>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</si>
  <si>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</si>
  <si>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</si>
  <si>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</si>
  <si>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</si>
  <si>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</si>
  <si>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</si>
  <si>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</si>
  <si>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</si>
  <si>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</si>
  <si>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</si>
  <si>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</si>
  <si>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</si>
  <si>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</si>
  <si>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</si>
  <si>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</si>
  <si>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</si>
  <si>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</si>
  <si>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</si>
  <si>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</si>
  <si>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</si>
  <si>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</si>
  <si>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</si>
  <si>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</si>
  <si>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</si>
  <si>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</si>
  <si>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</si>
  <si>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</si>
  <si>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</si>
  <si>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</si>
  <si>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</si>
  <si>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</si>
  <si>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</si>
  <si>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</si>
  <si>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</si>
  <si>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</si>
  <si>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</si>
  <si>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</si>
  <si>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</si>
  <si>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</si>
  <si>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</si>
  <si>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</si>
  <si>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</si>
  <si>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</si>
  <si>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</si>
  <si>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</si>
  <si>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</si>
  <si>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</si>
  <si>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</si>
  <si>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</si>
  <si>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</si>
  <si>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</si>
  <si>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</si>
  <si>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</si>
  <si>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</si>
  <si>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</si>
  <si>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</si>
  <si>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</si>
  <si>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</si>
  <si>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</si>
  <si>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</si>
  <si>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</si>
  <si>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</si>
  <si>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</si>
  <si>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</si>
  <si>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</si>
  <si>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</si>
  <si>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</si>
  <si>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</si>
  <si>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</si>
  <si>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</si>
  <si>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</si>
  <si>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</si>
  <si>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</si>
  <si>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</si>
  <si>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</si>
  <si>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</si>
  <si>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</si>
  <si>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</si>
  <si>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</si>
  <si>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</si>
  <si>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</si>
  <si>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</si>
  <si>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</si>
  <si>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</si>
  <si>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</si>
  <si>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</si>
  <si>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</si>
  <si>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</si>
  <si>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</si>
  <si>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</si>
  <si>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</si>
  <si>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</si>
  <si>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</si>
  <si>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</si>
  <si>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</si>
  <si>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</si>
  <si>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</si>
  <si>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</si>
  <si>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</si>
  <si>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</si>
  <si>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</si>
  <si>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</si>
  <si>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</si>
  <si>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</si>
  <si>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</si>
  <si>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</si>
  <si>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</si>
  <si>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</si>
  <si>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</si>
  <si>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</si>
  <si>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</si>
  <si>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</si>
  <si>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</si>
  <si>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</si>
  <si>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</si>
  <si>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</si>
  <si>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</si>
  <si>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</si>
  <si>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</si>
  <si>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</si>
  <si>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</si>
  <si>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</si>
  <si>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</si>
  <si>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</si>
  <si>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</si>
  <si>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</si>
  <si>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</si>
  <si>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</si>
  <si>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</si>
  <si>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</si>
  <si>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</si>
  <si>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</si>
  <si>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</si>
  <si>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</si>
  <si>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</si>
  <si>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</si>
  <si>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</si>
  <si>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</si>
  <si>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</si>
  <si>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</si>
  <si>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</si>
  <si>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</si>
  <si>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</si>
  <si>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</si>
  <si>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</si>
  <si>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</si>
  <si>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</si>
  <si>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</si>
  <si>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</si>
  <si>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</si>
  <si>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</si>
  <si>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</si>
  <si>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</si>
  <si>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</si>
  <si>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</si>
  <si>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</si>
  <si>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</si>
  <si>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</si>
  <si>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</si>
  <si>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</si>
  <si>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</si>
  <si>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</si>
  <si>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</si>
  <si>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</si>
  <si>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</si>
  <si>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</si>
  <si>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</si>
  <si>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</si>
  <si>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</si>
  <si>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</si>
  <si>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</si>
  <si>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</si>
  <si>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</si>
  <si>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</si>
  <si>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</si>
  <si>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</si>
  <si>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</si>
  <si>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</si>
  <si>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</si>
  <si>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</si>
  <si>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</si>
  <si>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</si>
  <si>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</si>
  <si>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</si>
  <si>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</si>
  <si>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</si>
  <si>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</si>
  <si>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</si>
  <si>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</si>
  <si>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</si>
  <si>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</si>
  <si>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</si>
  <si>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</si>
  <si>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</si>
  <si>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</si>
  <si>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</si>
  <si>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</si>
  <si>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</si>
  <si>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</si>
  <si>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</si>
  <si>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</si>
  <si>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</si>
  <si>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</si>
  <si>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</si>
  <si>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</si>
  <si>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</si>
  <si>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</si>
  <si>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</si>
  <si>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</si>
  <si>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</si>
  <si>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</si>
  <si>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</si>
  <si>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</si>
  <si>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</si>
  <si>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</si>
  <si>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</si>
  <si>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</si>
  <si>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</si>
  <si>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</si>
  <si>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</si>
  <si>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</si>
  <si>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</si>
  <si>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</si>
  <si>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</si>
  <si>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</si>
  <si>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</si>
  <si>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</si>
  <si>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</si>
  <si>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</si>
  <si>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</si>
  <si>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</si>
  <si>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</si>
  <si>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</si>
  <si>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</si>
  <si>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</si>
  <si>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</si>
  <si>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</si>
  <si>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</si>
  <si>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</si>
  <si>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</si>
  <si>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</si>
  <si>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</si>
  <si>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</si>
  <si>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</si>
  <si>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</si>
  <si>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</si>
  <si>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</si>
  <si>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</si>
  <si>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</si>
  <si>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</si>
  <si>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</si>
  <si>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</si>
  <si>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</si>
  <si>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</si>
  <si>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</si>
  <si>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</si>
  <si>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</si>
  <si>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</si>
  <si>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</si>
  <si>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</si>
  <si>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</si>
  <si>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</si>
  <si>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</si>
  <si>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</si>
  <si>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</si>
  <si>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</si>
  <si>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</si>
  <si>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</si>
  <si>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</si>
  <si>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</si>
  <si>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</si>
  <si>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</si>
  <si>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</si>
  <si>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</si>
  <si>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</si>
  <si>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</si>
  <si>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</si>
  <si>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</si>
  <si>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</si>
  <si>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</si>
  <si>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</si>
  <si>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</si>
  <si>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</si>
  <si>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</si>
  <si>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</si>
  <si>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</si>
  <si>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</si>
  <si>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</si>
  <si>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</si>
  <si>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</si>
  <si>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</si>
  <si>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</si>
  <si>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</si>
  <si>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</si>
  <si>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</si>
  <si>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</si>
  <si>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</si>
  <si>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</si>
  <si>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</si>
  <si>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</si>
  <si>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</si>
  <si>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</si>
  <si>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</si>
  <si>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</si>
  <si>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</si>
  <si>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</si>
  <si>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</si>
  <si>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</si>
  <si>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</si>
  <si>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</si>
  <si>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</si>
  <si>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</si>
  <si>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</si>
  <si>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</si>
  <si>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</si>
  <si>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</si>
  <si>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</si>
  <si>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</si>
  <si>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</si>
  <si>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</si>
  <si>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</si>
  <si>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</si>
  <si>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</si>
  <si>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</si>
  <si>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</si>
  <si>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</si>
  <si>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</si>
  <si>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</si>
  <si>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</si>
  <si>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</si>
  <si>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</si>
  <si>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</si>
  <si>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</si>
  <si>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</si>
  <si>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</si>
  <si>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</si>
  <si>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</si>
  <si>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</si>
  <si>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</si>
  <si>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</si>
  <si>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</si>
  <si>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</si>
  <si>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</si>
  <si>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</si>
  <si>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</si>
  <si>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</si>
  <si>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</si>
  <si>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</si>
  <si>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</si>
  <si>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</si>
  <si>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</si>
  <si>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</si>
  <si>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</si>
  <si>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</si>
  <si>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</si>
  <si>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</si>
  <si>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</si>
  <si>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</si>
  <si>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</si>
  <si>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</si>
  <si>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</si>
  <si>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</si>
  <si>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</si>
  <si>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</si>
  <si>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</si>
  <si>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</si>
  <si>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</si>
  <si>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</si>
  <si>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</si>
  <si>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</si>
  <si>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</si>
  <si>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</si>
  <si>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</si>
  <si>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</si>
  <si>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</si>
  <si>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</si>
  <si>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</si>
  <si>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</si>
  <si>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</si>
  <si>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</si>
  <si>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</si>
  <si>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</si>
  <si>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</si>
  <si>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</si>
  <si>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</si>
  <si>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</si>
  <si>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</si>
  <si>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</si>
  <si>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</si>
  <si>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</si>
  <si>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</si>
  <si>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</si>
  <si>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</si>
  <si>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</si>
  <si>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</si>
  <si>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</si>
  <si>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</si>
  <si>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</si>
  <si>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</si>
  <si>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</si>
  <si>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</si>
  <si>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</si>
  <si>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</si>
  <si>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</si>
  <si>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</si>
  <si>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</si>
  <si>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</si>
  <si>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</si>
  <si>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</si>
  <si>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</si>
  <si>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</si>
  <si>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</si>
  <si>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</si>
  <si>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</si>
  <si>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</si>
  <si>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</si>
  <si>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</si>
  <si>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</si>
  <si>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</si>
  <si>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</si>
  <si>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</si>
  <si>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</si>
  <si>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</si>
  <si>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</si>
  <si>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</si>
  <si>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</si>
  <si>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</si>
  <si>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</si>
  <si>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</si>
  <si>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</si>
  <si>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</si>
  <si>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</si>
  <si>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</si>
  <si>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</si>
  <si>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</si>
  <si>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</si>
  <si>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</si>
  <si>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</si>
  <si>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</si>
  <si>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</si>
  <si>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</si>
  <si>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</si>
  <si>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</si>
  <si>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</si>
  <si>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</si>
  <si>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</si>
  <si>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</si>
  <si>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</si>
  <si>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</si>
  <si>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</si>
  <si>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</si>
  <si>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</si>
  <si>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</si>
  <si>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</si>
  <si>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</si>
  <si>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</si>
  <si>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</si>
  <si>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</si>
  <si>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</si>
  <si>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</si>
  <si>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</si>
  <si>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</si>
  <si>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</si>
  <si>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</si>
  <si>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</si>
  <si>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</si>
  <si>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</si>
  <si>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</si>
  <si>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</si>
  <si>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</si>
  <si>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</si>
  <si>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</si>
  <si>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</si>
  <si>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</si>
  <si>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</si>
  <si>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</si>
  <si>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</si>
  <si>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</si>
  <si>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</si>
  <si>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</si>
  <si>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</si>
  <si>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</si>
  <si>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</si>
  <si>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</si>
  <si>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</si>
  <si>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</si>
  <si>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</si>
  <si>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</si>
  <si>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</si>
  <si>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</si>
  <si>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</si>
  <si>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</si>
  <si>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</si>
  <si>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</si>
  <si>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</si>
  <si>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</si>
  <si>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</si>
  <si>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</si>
  <si>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</si>
  <si>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</si>
  <si>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</si>
  <si>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</si>
  <si>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</si>
  <si>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</si>
  <si>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</si>
  <si>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</si>
  <si>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</si>
  <si>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</si>
  <si>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</si>
  <si>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</si>
  <si>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</si>
  <si>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</si>
  <si>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</si>
  <si>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</si>
  <si>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</si>
  <si>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</si>
  <si>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</si>
  <si>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</si>
  <si>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</si>
  <si>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</si>
  <si>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</si>
  <si>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</si>
  <si>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</si>
  <si>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</si>
  <si>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</si>
  <si>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</si>
  <si>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</si>
  <si>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</si>
  <si>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</si>
  <si>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</si>
  <si>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</si>
  <si>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</si>
  <si>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</si>
  <si>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</si>
  <si>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</si>
  <si>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</si>
  <si>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</si>
  <si>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</si>
  <si>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</si>
  <si>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</si>
  <si>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</si>
  <si>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</si>
  <si>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</si>
  <si>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</si>
  <si>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</si>
  <si>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</si>
  <si>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</si>
  <si>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</si>
  <si>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</si>
  <si>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</si>
  <si>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</si>
  <si>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</si>
  <si>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</si>
  <si>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</si>
  <si>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</si>
  <si>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</si>
  <si>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</si>
  <si>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</si>
  <si>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</si>
  <si>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</si>
  <si>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</si>
  <si>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</si>
  <si>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</si>
  <si>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</si>
  <si>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</si>
  <si>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</si>
  <si>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</si>
  <si>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</si>
  <si>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</si>
  <si>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</si>
  <si>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</si>
  <si>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</si>
  <si>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</si>
  <si>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</si>
  <si>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</si>
  <si>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</si>
  <si>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</si>
  <si>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</si>
  <si>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</si>
  <si>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</si>
  <si>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</si>
  <si>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</si>
  <si>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</si>
  <si>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</si>
  <si>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</si>
  <si>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</si>
  <si>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</si>
  <si>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</si>
  <si>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</si>
  <si>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</si>
  <si>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</si>
  <si>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</si>
  <si>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</si>
  <si>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</si>
  <si>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</si>
  <si>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</si>
  <si>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</si>
  <si>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</si>
  <si>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</si>
  <si>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</si>
  <si>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</si>
  <si>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</si>
  <si>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</si>
  <si>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</si>
  <si>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</si>
  <si>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</si>
  <si>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</si>
  <si>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</si>
  <si>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</si>
  <si>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</si>
  <si>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</si>
  <si>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</si>
  <si>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</si>
  <si>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</si>
  <si>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</si>
  <si>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</si>
  <si>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</si>
  <si>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</si>
  <si>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</si>
  <si>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</si>
  <si>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</si>
  <si>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</si>
  <si>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</si>
  <si>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</si>
  <si>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</si>
  <si>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</si>
  <si>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</si>
  <si>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</si>
  <si>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</si>
  <si>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</si>
  <si>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</si>
  <si>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</si>
  <si>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</si>
  <si>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</si>
  <si>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</si>
  <si>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</si>
  <si>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</si>
  <si>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</si>
  <si>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</si>
  <si>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</si>
  <si>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</si>
  <si>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</si>
  <si>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</si>
  <si>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</si>
  <si>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</si>
  <si>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</si>
  <si>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</si>
  <si>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</si>
  <si>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</si>
  <si>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</si>
  <si>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</si>
  <si>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</si>
  <si>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</si>
  <si>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</si>
  <si>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</si>
  <si>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</si>
  <si>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</si>
  <si>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</si>
  <si>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</si>
  <si>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</si>
  <si>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</si>
  <si>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</si>
  <si>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</si>
  <si>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</si>
  <si>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</si>
  <si>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</si>
  <si>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</si>
  <si>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</si>
  <si>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</si>
  <si>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</si>
  <si>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</si>
  <si>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</si>
  <si>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</si>
  <si>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</si>
  <si>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</si>
  <si>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</si>
  <si>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</si>
  <si>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</si>
  <si>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</si>
  <si>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</si>
  <si>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</si>
  <si>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</si>
  <si>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</si>
  <si>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</si>
  <si>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</si>
  <si>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</si>
  <si>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</si>
  <si>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</si>
  <si>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</si>
  <si>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</si>
  <si>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</si>
  <si>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</si>
  <si>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</si>
  <si>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</si>
  <si>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</si>
  <si>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</si>
  <si>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</si>
  <si>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</si>
  <si>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</si>
  <si>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</si>
  <si>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</si>
  <si>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</si>
  <si>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</si>
  <si>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</si>
  <si>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</si>
  <si>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</si>
  <si>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</si>
  <si>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</si>
  <si>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</si>
  <si>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</si>
  <si>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</si>
  <si>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</si>
  <si>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</si>
  <si>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</si>
  <si>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</si>
  <si>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</si>
  <si>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</si>
  <si>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</si>
  <si>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</si>
  <si>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</si>
  <si>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</si>
  <si>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</si>
  <si>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</si>
  <si>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</si>
  <si>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</si>
  <si>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</si>
  <si>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</si>
  <si>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</si>
  <si>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</si>
  <si>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</si>
  <si>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</si>
  <si>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</si>
  <si>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</si>
  <si>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</si>
  <si>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</si>
  <si>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</si>
  <si>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</si>
  <si>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</si>
  <si>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</si>
  <si>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</si>
  <si>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</si>
  <si>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</si>
  <si>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</si>
  <si>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</si>
  <si>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</si>
  <si>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</si>
  <si>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</si>
  <si>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</si>
  <si>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</si>
  <si>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</si>
  <si>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</si>
  <si>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</si>
  <si>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</si>
  <si>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</si>
  <si>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</si>
  <si>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</si>
  <si>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</si>
  <si>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</si>
  <si>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</si>
  <si>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</si>
  <si>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</si>
  <si>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</si>
  <si>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</si>
  <si>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</si>
  <si>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</si>
  <si>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</si>
  <si>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</si>
  <si>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</si>
  <si>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</si>
  <si>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</si>
  <si>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</si>
  <si>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</si>
  <si>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</si>
  <si>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</si>
  <si>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</si>
  <si>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</si>
  <si>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</si>
  <si>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</si>
  <si>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</si>
  <si>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</si>
  <si>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</si>
  <si>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</si>
  <si>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</si>
  <si>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</si>
  <si>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</si>
  <si>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</si>
  <si>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</si>
  <si>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</si>
  <si>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</si>
  <si>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</si>
  <si>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</si>
  <si>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</si>
  <si>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</si>
  <si>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</si>
  <si>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</si>
  <si>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</si>
  <si>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</si>
  <si>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</si>
  <si>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</si>
  <si>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</si>
  <si>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</si>
  <si>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</si>
  <si>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</si>
  <si>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</si>
  <si>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</si>
  <si>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</si>
  <si>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</si>
  <si>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</si>
  <si>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</si>
  <si>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</si>
  <si>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</si>
  <si>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</si>
  <si>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</si>
  <si>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</si>
  <si>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</si>
  <si>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</si>
  <si>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</si>
  <si>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</si>
  <si>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</si>
  <si>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</si>
  <si>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</si>
  <si>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</si>
  <si>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</si>
  <si>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</si>
  <si>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</si>
  <si>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</si>
  <si>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</si>
  <si>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</si>
  <si>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</si>
  <si>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</si>
  <si>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</si>
  <si>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</si>
  <si>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</si>
  <si>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</si>
  <si>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</si>
  <si>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</si>
  <si>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</si>
  <si>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</si>
  <si>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</si>
  <si>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</si>
  <si>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</si>
  <si>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</si>
  <si>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</si>
  <si>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</si>
  <si>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</si>
  <si>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</si>
  <si>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</si>
  <si>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</si>
  <si>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</si>
  <si>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</si>
  <si>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</si>
  <si>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</si>
  <si>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</si>
  <si>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</si>
  <si>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</si>
  <si>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</si>
  <si>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</si>
  <si>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</si>
  <si>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</si>
  <si>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</si>
  <si>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</si>
  <si>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</si>
  <si>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</si>
  <si>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</si>
  <si>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</si>
  <si>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</si>
  <si>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</si>
  <si>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</si>
  <si>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</si>
  <si>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</si>
  <si>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</si>
  <si>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</si>
  <si>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</si>
  <si>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</si>
  <si>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</si>
  <si>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</si>
  <si>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</si>
  <si>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</si>
  <si>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</si>
  <si>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</si>
  <si>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</si>
  <si>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</si>
  <si>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</si>
  <si>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</si>
  <si>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</si>
  <si>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</si>
  <si>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</si>
  <si>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</si>
  <si>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</si>
  <si>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</si>
  <si>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</si>
  <si>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</si>
  <si>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</si>
  <si>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</si>
  <si>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</si>
  <si>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</si>
  <si>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</si>
  <si>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</si>
  <si>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</si>
  <si>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</si>
  <si>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</si>
  <si>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</si>
  <si>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</si>
  <si>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</si>
  <si>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</si>
  <si>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</si>
  <si>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</si>
  <si>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</si>
  <si>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</si>
  <si>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</si>
  <si>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</si>
  <si>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</si>
  <si>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</si>
  <si>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</si>
  <si>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</si>
  <si>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</si>
  <si>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</si>
  <si>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</si>
  <si>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</si>
  <si>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</si>
  <si>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</si>
  <si>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</si>
  <si>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</si>
  <si>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</si>
  <si>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</si>
  <si>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</si>
  <si>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</si>
  <si>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</si>
  <si>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</si>
  <si>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</si>
  <si>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</si>
  <si>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</si>
  <si>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</si>
  <si>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</si>
  <si>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</si>
  <si>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</si>
  <si>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</si>
  <si>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</si>
  <si>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</si>
  <si>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</si>
  <si>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</si>
  <si>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</si>
  <si>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</si>
  <si>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</si>
  <si>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</si>
  <si>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</si>
  <si>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</si>
  <si>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</si>
  <si>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</si>
  <si>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</si>
  <si>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</si>
  <si>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</si>
  <si>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</si>
  <si>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</si>
  <si>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</si>
  <si>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</si>
  <si>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</si>
  <si>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</si>
  <si>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</si>
  <si>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</si>
  <si>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</si>
  <si>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</si>
  <si>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</si>
  <si>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</si>
  <si>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</si>
  <si>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</si>
  <si>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</si>
  <si>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</si>
  <si>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</si>
  <si>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</si>
  <si>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</si>
  <si>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</si>
  <si>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</si>
  <si>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</si>
  <si>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</si>
  <si>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</si>
  <si>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</si>
  <si>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</si>
  <si>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</si>
  <si>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</si>
  <si>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</si>
  <si>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</si>
  <si>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</si>
  <si>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</si>
  <si>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</si>
  <si>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</si>
  <si>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</si>
  <si>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</si>
  <si>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</si>
  <si>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</si>
  <si>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</si>
  <si>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</si>
  <si>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</si>
  <si>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</si>
  <si>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</si>
  <si>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</si>
  <si>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</si>
  <si>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</si>
  <si>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</si>
  <si>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</si>
  <si>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</si>
  <si>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</si>
  <si>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</si>
  <si>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</si>
  <si>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</si>
  <si>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</si>
  <si>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</si>
  <si>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</si>
  <si>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</si>
  <si>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</si>
  <si>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</si>
  <si>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</si>
  <si>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</si>
  <si>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</si>
  <si>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</si>
  <si>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</si>
  <si>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</si>
  <si>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</si>
  <si>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</si>
  <si>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</si>
  <si>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</si>
  <si>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</si>
  <si>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</si>
  <si>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</si>
  <si>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</si>
  <si>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</si>
  <si>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</si>
  <si>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</si>
  <si>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</si>
  <si>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</si>
  <si>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</si>
  <si>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</si>
  <si>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</si>
  <si>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</si>
  <si>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</si>
  <si>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</si>
  <si>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</si>
  <si>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</si>
  <si>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</si>
  <si>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</si>
  <si>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</si>
  <si>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</si>
  <si>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</si>
  <si>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</si>
  <si>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</si>
  <si>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</si>
  <si>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</si>
  <si>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</si>
  <si>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</si>
  <si>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</si>
  <si>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</si>
  <si>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</si>
  <si>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</si>
  <si>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</si>
  <si>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</si>
  <si>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</si>
  <si>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</si>
  <si>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</si>
  <si>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</si>
  <si>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</si>
  <si>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</si>
  <si>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</si>
  <si>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</si>
  <si>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</si>
  <si>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</si>
  <si>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</si>
  <si>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</si>
  <si>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</si>
  <si>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</si>
  <si>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</si>
  <si>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</si>
  <si>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</si>
  <si>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</si>
  <si>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</si>
  <si>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</si>
  <si>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</si>
  <si>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</si>
  <si>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</si>
  <si>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</si>
  <si>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</si>
  <si>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</si>
  <si>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</si>
  <si>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</si>
  <si>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</si>
  <si>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</si>
  <si>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</si>
  <si>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</si>
  <si>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</si>
  <si>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</si>
  <si>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</si>
  <si>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</si>
  <si>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</si>
  <si>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</si>
  <si>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</si>
  <si>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</si>
  <si>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</si>
  <si>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</si>
  <si>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</si>
  <si>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</si>
  <si>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</si>
  <si>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</si>
  <si>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</si>
  <si>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</si>
  <si>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</si>
  <si>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</si>
  <si>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</si>
  <si>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</si>
  <si>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</si>
  <si>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</si>
  <si>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</si>
  <si>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</si>
  <si>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</si>
  <si>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</si>
  <si>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</si>
  <si>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</si>
  <si>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</si>
  <si>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</si>
  <si>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</si>
  <si>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</si>
  <si>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</si>
  <si>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</si>
  <si>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</si>
  <si>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</si>
  <si>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</si>
  <si>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</si>
  <si>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</si>
  <si>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</si>
  <si>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</si>
  <si>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</si>
  <si>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</si>
  <si>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</si>
  <si>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</si>
  <si>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</si>
  <si>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</si>
  <si>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</si>
  <si>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</si>
  <si>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</si>
  <si>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</si>
  <si>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</si>
  <si>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</si>
  <si>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</si>
  <si>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</si>
  <si>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</si>
  <si>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</si>
  <si>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</si>
  <si>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</si>
  <si>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</si>
  <si>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</si>
  <si>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</si>
  <si>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</si>
  <si>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</si>
  <si>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</si>
  <si>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</si>
  <si>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</si>
  <si>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</si>
  <si>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</si>
  <si>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</si>
  <si>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</si>
  <si>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</si>
  <si>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</si>
  <si>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</si>
  <si>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</si>
  <si>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</si>
  <si>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</si>
  <si>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</si>
  <si>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</si>
  <si>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</si>
  <si>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</si>
  <si>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</si>
  <si>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</si>
  <si>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</si>
  <si>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</si>
  <si>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</si>
  <si>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</si>
  <si>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</si>
  <si>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</si>
  <si>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</si>
  <si>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</si>
  <si>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</si>
  <si>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</si>
  <si>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</si>
  <si>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</si>
  <si>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</si>
  <si>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</si>
  <si>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</si>
  <si>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</si>
  <si>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</si>
  <si>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</si>
  <si>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</si>
  <si>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</si>
  <si>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</si>
  <si>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</si>
  <si>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</si>
  <si>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</si>
  <si>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</si>
  <si>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</si>
  <si>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</si>
  <si>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</si>
  <si>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</si>
  <si>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</si>
  <si>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</si>
  <si>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</si>
  <si>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</si>
  <si>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</si>
  <si>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</si>
  <si>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</si>
  <si>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</si>
  <si>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</si>
  <si>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</si>
  <si>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</si>
  <si>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</si>
  <si>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</si>
  <si>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</si>
  <si>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</si>
  <si>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</si>
  <si>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</si>
  <si>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</si>
  <si>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</si>
  <si>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</si>
  <si>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</si>
  <si>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</si>
  <si>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</si>
  <si>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</si>
  <si>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</si>
  <si>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</si>
  <si>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</si>
  <si>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</si>
  <si>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</si>
  <si>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</si>
  <si>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</si>
  <si>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</si>
  <si>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</si>
  <si>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</si>
  <si>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</si>
  <si>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</si>
  <si>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</si>
  <si>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</si>
  <si>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</si>
  <si>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</si>
  <si>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</si>
  <si>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</si>
  <si>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</si>
  <si>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</si>
  <si>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</si>
  <si>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</si>
  <si>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</si>
  <si>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</si>
  <si>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</si>
  <si>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</si>
  <si>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</si>
  <si>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</si>
  <si>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</si>
  <si>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</si>
  <si>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</si>
  <si>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</si>
  <si>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</si>
  <si>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</si>
  <si>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</si>
  <si>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</si>
  <si>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</si>
  <si>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</si>
  <si>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</si>
  <si>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</si>
  <si>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</si>
  <si>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</si>
  <si>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</si>
  <si>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</si>
  <si>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</si>
  <si>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</si>
  <si>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</si>
  <si>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</si>
  <si>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</si>
  <si>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</si>
  <si>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</si>
  <si>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</si>
  <si>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</si>
  <si>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</si>
  <si>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</si>
  <si>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</si>
  <si>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</si>
  <si>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</si>
  <si>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</si>
  <si>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</si>
  <si>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</si>
  <si>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</si>
  <si>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</si>
  <si>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</si>
  <si>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</si>
  <si>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</si>
  <si>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</si>
  <si>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</si>
  <si>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</si>
  <si>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</si>
  <si>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</si>
  <si>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</si>
  <si>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</si>
  <si>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</si>
  <si>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</si>
  <si>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</si>
  <si>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</si>
  <si>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</si>
  <si>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</si>
  <si>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</si>
  <si>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</si>
  <si>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</si>
  <si>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</si>
  <si>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</si>
  <si>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</si>
  <si>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</si>
  <si>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</si>
  <si>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</si>
  <si>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</si>
  <si>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</si>
  <si>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</si>
  <si>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</si>
  <si>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</si>
  <si>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</si>
  <si>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</si>
  <si>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</si>
  <si>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</si>
  <si>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</si>
  <si>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</si>
  <si>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</si>
  <si>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</si>
  <si>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</si>
  <si>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</si>
  <si>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</si>
  <si>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</si>
  <si>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</si>
  <si>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</si>
  <si>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</si>
  <si>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</si>
  <si>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</si>
  <si>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</si>
  <si>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</si>
  <si>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</si>
  <si>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</si>
  <si>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</si>
  <si>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</si>
  <si>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</si>
  <si>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</si>
  <si>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</si>
  <si>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</si>
  <si>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</si>
  <si>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</si>
  <si>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</si>
  <si>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</si>
  <si>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</si>
  <si>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</si>
  <si>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</si>
  <si>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</si>
  <si>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</si>
  <si>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</si>
  <si>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</si>
  <si>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</si>
  <si>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</si>
  <si>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</si>
  <si>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</si>
  <si>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</si>
  <si>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</si>
  <si>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</si>
  <si>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</si>
  <si>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</si>
  <si>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</si>
  <si>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</si>
  <si>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</si>
  <si>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</si>
  <si>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</si>
  <si>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</si>
  <si>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</si>
  <si>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</si>
  <si>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</si>
  <si>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</si>
  <si>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</si>
  <si>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</si>
  <si>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</si>
  <si>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</si>
  <si>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</si>
  <si>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</si>
  <si>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</si>
  <si>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</si>
  <si>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</si>
  <si>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</si>
  <si>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</si>
  <si>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</si>
  <si>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</si>
  <si>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</si>
  <si>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</si>
  <si>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</si>
  <si>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</si>
  <si>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</si>
  <si>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</si>
  <si>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</si>
  <si>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</si>
  <si>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</si>
  <si>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</si>
  <si>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</si>
  <si>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</si>
  <si>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</si>
  <si>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</si>
  <si>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</si>
  <si>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</si>
  <si>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</si>
  <si>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</si>
  <si>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</si>
  <si>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</si>
  <si>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</si>
  <si>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</si>
  <si>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</si>
  <si>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</si>
  <si>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</si>
  <si>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</si>
  <si>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</si>
  <si>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</si>
  <si>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</si>
  <si>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</si>
  <si>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</si>
  <si>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</si>
  <si>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</si>
  <si>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</si>
  <si>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</si>
  <si>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</si>
  <si>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</si>
  <si>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</si>
  <si>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</si>
  <si>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</si>
  <si>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</si>
  <si>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</si>
  <si>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</si>
  <si>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</si>
  <si>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</si>
  <si>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</si>
  <si>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</si>
  <si>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</si>
  <si>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</si>
  <si>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</si>
  <si>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</si>
  <si>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</si>
  <si>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</si>
  <si>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</si>
  <si>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</si>
  <si>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</si>
  <si>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</si>
  <si>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</si>
  <si>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</si>
  <si>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</si>
  <si>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</si>
  <si>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</si>
  <si>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</si>
  <si>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</si>
  <si>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</si>
  <si>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</si>
  <si>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</si>
  <si>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</si>
  <si>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</si>
  <si>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</si>
  <si>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</si>
  <si>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</si>
  <si>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</si>
  <si>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</si>
  <si>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</si>
  <si>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</si>
  <si>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</si>
  <si>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</si>
  <si>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</si>
  <si>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</si>
  <si>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</si>
  <si>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</si>
  <si>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</si>
  <si>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</si>
  <si>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</si>
  <si>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</si>
  <si>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</si>
  <si>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</si>
  <si>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</si>
  <si>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</si>
  <si>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</si>
  <si>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</si>
  <si>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</si>
  <si>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</si>
  <si>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</si>
  <si>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</si>
  <si>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</si>
  <si>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</si>
  <si>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</si>
  <si>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</si>
  <si>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</si>
  <si>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</si>
  <si>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</si>
  <si>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</si>
  <si>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</si>
  <si>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</si>
  <si>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</si>
  <si>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</si>
  <si>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</si>
  <si>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</si>
  <si>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</si>
  <si>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</si>
  <si>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</si>
  <si>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</si>
  <si>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</si>
  <si>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</si>
  <si>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</si>
  <si>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</si>
  <si>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</si>
  <si>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</si>
  <si>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</si>
  <si>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</si>
  <si>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</si>
  <si>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</si>
  <si>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</si>
  <si>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</si>
  <si>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</si>
  <si>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</si>
  <si>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</si>
  <si>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</si>
  <si>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</si>
  <si>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</si>
  <si>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</si>
  <si>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</si>
  <si>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</si>
  <si>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</si>
  <si>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</si>
  <si>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</si>
  <si>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</si>
  <si>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</si>
  <si>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</si>
  <si>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</si>
  <si>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</si>
  <si>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</si>
  <si>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</si>
  <si>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</si>
  <si>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</si>
  <si>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</si>
  <si>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</si>
  <si>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</si>
  <si>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</si>
  <si>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</si>
  <si>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</si>
  <si>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</si>
  <si>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</si>
  <si>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</si>
  <si>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</si>
  <si>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</si>
  <si>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</si>
  <si>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</si>
  <si>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</si>
  <si>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</si>
  <si>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</si>
  <si>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</si>
  <si>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</si>
  <si>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</si>
  <si>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</si>
  <si>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</si>
  <si>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</si>
  <si>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</si>
  <si>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</si>
  <si>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</si>
  <si>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</si>
  <si>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</si>
  <si>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</si>
  <si>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</si>
  <si>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</si>
  <si>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</si>
  <si>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</si>
  <si>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</si>
  <si>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</si>
  <si>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</si>
  <si>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</si>
  <si>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</si>
  <si>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</si>
  <si>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</si>
  <si>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</si>
  <si>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</si>
  <si>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</si>
  <si>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</si>
  <si>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</si>
  <si>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</si>
  <si>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</si>
  <si>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</si>
  <si>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</si>
  <si>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</si>
  <si>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</si>
  <si>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</si>
  <si>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</si>
  <si>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</si>
  <si>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</si>
  <si>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</si>
  <si>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</si>
  <si>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</si>
  <si>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</si>
  <si>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</si>
  <si>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</si>
  <si>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</si>
  <si>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</si>
  <si>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</si>
  <si>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</si>
  <si>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</si>
  <si>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</si>
  <si>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</si>
  <si>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</si>
  <si>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</si>
  <si>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</si>
  <si>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</si>
  <si>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</si>
  <si>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</si>
  <si>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</si>
  <si>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</si>
  <si>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</si>
  <si>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</si>
  <si>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</si>
  <si>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</si>
  <si>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</si>
  <si>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</si>
  <si>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</si>
  <si>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</si>
  <si>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</si>
  <si>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</si>
  <si>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</si>
  <si>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</si>
  <si>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</si>
  <si>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</si>
  <si>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</si>
  <si>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</si>
  <si>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</si>
  <si>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</si>
  <si>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</si>
  <si>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</si>
  <si>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</si>
  <si>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</si>
  <si>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</si>
  <si>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</si>
  <si>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</si>
  <si>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</si>
  <si>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</si>
  <si>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</si>
  <si>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</si>
  <si>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</si>
  <si>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</si>
  <si>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</si>
  <si>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</si>
  <si>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</si>
  <si>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</si>
  <si>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</si>
  <si>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</si>
  <si>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</si>
  <si>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</si>
  <si>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</si>
  <si>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</si>
  <si>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</si>
  <si>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</si>
  <si>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</si>
  <si>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</si>
  <si>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</si>
  <si>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</si>
  <si>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</si>
  <si>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</si>
  <si>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</si>
  <si>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</si>
  <si>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</si>
  <si>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</si>
  <si>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</si>
  <si>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</si>
  <si>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</si>
  <si>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</si>
  <si>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</si>
  <si>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</si>
  <si>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</si>
  <si>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</si>
  <si>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</si>
  <si>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</si>
  <si>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</si>
  <si>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</si>
  <si>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</si>
  <si>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</si>
  <si>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</si>
  <si>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</si>
  <si>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</si>
  <si>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</si>
  <si>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</si>
  <si>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</si>
  <si>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</si>
  <si>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</si>
  <si>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</si>
  <si>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</si>
  <si>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</si>
  <si>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</si>
  <si>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</si>
  <si>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</si>
  <si>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</si>
  <si>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</si>
  <si>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</si>
  <si>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</si>
  <si>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</si>
  <si>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</si>
  <si>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</si>
  <si>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</si>
  <si>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</si>
  <si>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</si>
  <si>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</si>
  <si>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</si>
  <si>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</si>
  <si>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</si>
  <si>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</si>
  <si>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</si>
  <si>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</si>
  <si>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</si>
  <si>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</si>
  <si>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</si>
  <si>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</si>
  <si>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</si>
  <si>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</si>
  <si>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</si>
  <si>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</si>
  <si>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</si>
  <si>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</si>
  <si>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</si>
  <si>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</si>
  <si>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</si>
  <si>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</si>
  <si>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</si>
  <si>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</si>
  <si>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</si>
  <si>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</si>
  <si>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</si>
  <si>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</si>
  <si>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</si>
  <si>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</si>
  <si>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</si>
  <si>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</si>
  <si>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</si>
  <si>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</si>
  <si>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</si>
  <si>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</si>
  <si>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</si>
  <si>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</si>
  <si>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</si>
  <si>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</si>
  <si>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</si>
  <si>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</si>
  <si>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</si>
  <si>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</si>
  <si>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</si>
  <si>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</si>
  <si>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</si>
  <si>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</si>
  <si>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</si>
  <si>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</si>
  <si>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</si>
  <si>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</si>
  <si>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</si>
  <si>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</si>
  <si>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</si>
  <si>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</si>
  <si>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</si>
  <si>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</si>
  <si>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</si>
  <si>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</si>
  <si>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</si>
  <si>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</si>
  <si>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</si>
  <si>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</si>
  <si>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</si>
  <si>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</si>
  <si>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</si>
  <si>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</si>
  <si>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</si>
  <si>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</si>
  <si>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</si>
  <si>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</si>
  <si>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</si>
  <si>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</si>
  <si>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</si>
  <si>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</si>
  <si>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</si>
  <si>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</si>
  <si>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</si>
  <si>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</si>
  <si>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</si>
  <si>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</si>
  <si>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</si>
  <si>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</si>
  <si>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</si>
  <si>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</si>
  <si>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</si>
  <si>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</si>
  <si>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</si>
  <si>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</si>
  <si>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</si>
  <si>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</si>
  <si>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</si>
  <si>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</si>
  <si>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</si>
  <si>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</si>
  <si>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</si>
  <si>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</si>
  <si>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</si>
  <si>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</si>
  <si>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</si>
  <si>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</si>
  <si>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</si>
  <si>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</si>
  <si>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</si>
  <si>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</si>
  <si>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</si>
  <si>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</si>
  <si>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</si>
  <si>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</si>
  <si>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</si>
  <si>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</si>
  <si>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</si>
  <si>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</si>
  <si>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</si>
  <si>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</si>
  <si>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</si>
  <si>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</si>
  <si>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</si>
  <si>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</si>
  <si>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</si>
  <si>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</si>
  <si>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</si>
  <si>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</si>
  <si>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</si>
  <si>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</si>
  <si>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</si>
  <si>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</si>
  <si>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</si>
  <si>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</si>
  <si>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</si>
  <si>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</si>
  <si>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</si>
  <si>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</si>
  <si>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</si>
  <si>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</si>
  <si>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</si>
  <si>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</si>
  <si>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</si>
  <si>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</si>
  <si>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</si>
  <si>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</si>
  <si>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</si>
  <si>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</si>
  <si>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</si>
  <si>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</si>
  <si>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</si>
  <si>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</si>
  <si>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</si>
  <si>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</si>
  <si>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</si>
  <si>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</si>
  <si>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</si>
  <si>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</si>
  <si>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</si>
  <si>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</si>
  <si>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</si>
  <si>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</si>
  <si>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</si>
  <si>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</si>
  <si>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</si>
  <si>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</si>
  <si>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</si>
  <si>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</si>
  <si>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</si>
  <si>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</si>
  <si>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</si>
  <si>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</si>
  <si>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</si>
  <si>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</si>
  <si>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</si>
  <si>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</si>
  <si>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</si>
  <si>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</si>
  <si>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</si>
  <si>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</si>
  <si>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</si>
  <si>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</si>
  <si>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</si>
  <si>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</si>
  <si>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</si>
  <si>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</si>
  <si>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</si>
  <si>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</si>
  <si>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</si>
  <si>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</si>
  <si>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</si>
  <si>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</si>
  <si>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</si>
  <si>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</si>
  <si>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</si>
  <si>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</si>
  <si>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</si>
  <si>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</si>
  <si>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</si>
  <si>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</si>
  <si>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</si>
  <si>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</si>
  <si>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</si>
  <si>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</si>
  <si>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</si>
  <si>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</si>
  <si>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</si>
  <si>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</si>
  <si>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</si>
  <si>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</si>
  <si>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</si>
  <si>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</si>
  <si>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</si>
  <si>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</si>
  <si>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</si>
  <si>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</si>
  <si>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</si>
  <si>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</si>
  <si>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</si>
  <si>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</si>
  <si>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</si>
  <si>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</si>
  <si>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</si>
  <si>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</si>
  <si>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</si>
  <si>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</si>
  <si>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</si>
  <si>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</si>
  <si>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</si>
  <si>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</si>
  <si>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</si>
  <si>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</si>
  <si>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</si>
  <si>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</si>
  <si>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</si>
  <si>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</si>
  <si>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</si>
  <si>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</si>
  <si>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</si>
  <si>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</si>
  <si>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</si>
  <si>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</si>
  <si>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</si>
  <si>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</si>
  <si>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</si>
  <si>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</si>
  <si>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</si>
  <si>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</si>
  <si>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</si>
  <si>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</si>
  <si>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</si>
  <si>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</si>
  <si>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</si>
  <si>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</si>
  <si>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</si>
  <si>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</si>
  <si>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</si>
  <si>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</si>
  <si>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</si>
  <si>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</si>
  <si>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</si>
  <si>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</si>
  <si>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</si>
  <si>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</si>
  <si>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</si>
  <si>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</si>
  <si>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</si>
  <si>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</si>
  <si>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</si>
  <si>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</si>
  <si>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</si>
  <si>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</si>
  <si>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</si>
  <si>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</si>
  <si>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</si>
  <si>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</si>
  <si>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</si>
  <si>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</si>
  <si>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</si>
  <si>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</si>
  <si>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</si>
  <si>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</si>
  <si>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</si>
  <si>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</si>
  <si>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</si>
  <si>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</si>
  <si>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</si>
  <si>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</si>
  <si>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</si>
  <si>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</si>
  <si>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</si>
  <si>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</si>
  <si>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</si>
  <si>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</si>
  <si>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</si>
  <si>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</si>
  <si>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</si>
  <si>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</si>
  <si>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</si>
  <si>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</si>
  <si>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</si>
  <si>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</si>
  <si>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</si>
  <si>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</si>
  <si>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</si>
  <si>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</si>
  <si>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</si>
  <si>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</si>
  <si>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</si>
  <si>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</si>
  <si>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</si>
  <si>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</si>
  <si>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</si>
  <si>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</si>
  <si>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</si>
  <si>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</si>
  <si>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</si>
  <si>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</si>
  <si>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</si>
  <si>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</si>
  <si>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</si>
  <si>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</si>
  <si>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</si>
  <si>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</si>
  <si>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</si>
  <si>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</si>
  <si>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</si>
  <si>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</si>
  <si>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</si>
  <si>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</si>
  <si>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</si>
  <si>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</si>
  <si>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</si>
  <si>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</si>
  <si>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</si>
  <si>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</si>
  <si>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</si>
  <si>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</si>
  <si>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</si>
  <si>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</si>
  <si>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</si>
  <si>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</si>
  <si>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</si>
  <si>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</si>
  <si>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</si>
  <si>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</si>
  <si>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</si>
  <si>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</si>
  <si>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</si>
  <si>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</si>
  <si>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</si>
  <si>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</si>
  <si>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</si>
  <si>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</si>
  <si>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</si>
  <si>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</si>
  <si>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</si>
  <si>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</si>
  <si>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</si>
  <si>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</si>
  <si>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</si>
  <si>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</si>
  <si>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</si>
  <si>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</si>
  <si>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</si>
  <si>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</si>
  <si>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</si>
  <si>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</si>
  <si>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</si>
  <si>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</si>
  <si>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</si>
  <si>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</si>
  <si>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</si>
  <si>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</si>
  <si>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</si>
  <si>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</si>
  <si>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</si>
  <si>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</si>
  <si>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</si>
  <si>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</si>
  <si>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</si>
  <si>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</si>
  <si>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</si>
  <si>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</si>
  <si>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</si>
  <si>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</si>
  <si>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</si>
  <si>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</si>
  <si>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</si>
  <si>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</si>
  <si>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</si>
  <si>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</si>
  <si>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</si>
  <si>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</si>
  <si>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</si>
  <si>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</si>
  <si>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</si>
  <si>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</si>
  <si>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</si>
  <si>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</si>
  <si>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</si>
  <si>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</si>
  <si>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</si>
  <si>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</si>
  <si>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</si>
  <si>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</si>
  <si>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</si>
  <si>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</si>
  <si>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</si>
  <si>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</si>
  <si>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</si>
  <si>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</si>
  <si>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</si>
  <si>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</si>
  <si>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</si>
  <si>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</si>
  <si>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</si>
  <si>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</si>
  <si>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</si>
  <si>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</si>
  <si>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</si>
  <si>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</si>
  <si>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</si>
  <si>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</si>
  <si>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</si>
  <si>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</si>
  <si>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</si>
  <si>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</si>
  <si>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</si>
  <si>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</si>
  <si>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</si>
  <si>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</si>
  <si>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</si>
  <si>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</si>
  <si>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</si>
  <si>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</si>
  <si>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</si>
  <si>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</si>
  <si>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</si>
  <si>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</si>
  <si>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</si>
  <si>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</si>
  <si>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</si>
  <si>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</si>
  <si>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</si>
  <si>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</si>
  <si>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</si>
  <si>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</si>
  <si>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</si>
  <si>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</si>
  <si>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</si>
  <si>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</si>
  <si>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</si>
  <si>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</si>
  <si>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</si>
  <si>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</si>
  <si>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</si>
  <si>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</si>
  <si>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</si>
  <si>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</si>
  <si>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</si>
  <si>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</si>
  <si>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</si>
  <si>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</si>
  <si>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</si>
  <si>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</si>
  <si>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</si>
  <si>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</si>
  <si>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</si>
  <si>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</si>
  <si>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</si>
  <si>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</si>
  <si>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</si>
  <si>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</si>
  <si>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</si>
  <si>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</si>
  <si>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</si>
  <si>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</si>
  <si>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</si>
  <si>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</si>
  <si>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</si>
  <si>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</si>
  <si>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</si>
  <si>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</si>
  <si>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</si>
  <si>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</si>
  <si>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</si>
  <si>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</si>
  <si>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</si>
  <si>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</si>
  <si>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</si>
  <si>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</si>
  <si>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</si>
  <si>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</si>
  <si>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</si>
  <si>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</si>
  <si>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</si>
  <si>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</si>
  <si>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</si>
  <si>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</si>
  <si>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</si>
  <si>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</si>
  <si>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</si>
  <si>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</si>
  <si>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</si>
  <si>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</si>
  <si>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</si>
  <si>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</si>
  <si>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</si>
  <si>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</si>
  <si>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</si>
  <si>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</si>
  <si>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</si>
  <si>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</si>
  <si>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</si>
  <si>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</si>
  <si>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</si>
  <si>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</si>
  <si>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</si>
  <si>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</si>
  <si>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</si>
  <si>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</si>
  <si>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</si>
  <si>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</si>
  <si>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</si>
  <si>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</si>
  <si>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</si>
  <si>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</si>
  <si>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</si>
  <si>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</si>
  <si>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</si>
  <si>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</si>
  <si>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</si>
  <si>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</si>
  <si>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</si>
  <si>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</si>
  <si>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</si>
  <si>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</si>
  <si>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</si>
  <si>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</si>
  <si>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</si>
  <si>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</si>
  <si>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</si>
  <si>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</si>
  <si>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</si>
  <si>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</si>
  <si>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</si>
  <si>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</si>
  <si>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</si>
  <si>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</si>
  <si>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</si>
  <si>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</si>
  <si>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</si>
  <si>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</si>
  <si>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</si>
  <si>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</si>
  <si>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</si>
  <si>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</si>
  <si>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</si>
  <si>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</si>
  <si>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</si>
  <si>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</si>
  <si>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</si>
  <si>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</si>
  <si>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</si>
  <si>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</si>
  <si>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</si>
  <si>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</si>
  <si>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</si>
  <si>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</si>
  <si>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</si>
  <si>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</si>
  <si>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</si>
  <si>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</si>
  <si>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</si>
  <si>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</si>
  <si>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</si>
  <si>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</si>
  <si>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</si>
  <si>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</si>
  <si>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</si>
  <si>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</si>
  <si>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</si>
  <si>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</si>
  <si>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</si>
  <si>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</si>
  <si>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</si>
  <si>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</si>
  <si>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</si>
  <si>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</si>
  <si>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</si>
  <si>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</si>
  <si>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</si>
  <si>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</si>
  <si>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</si>
  <si>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</si>
  <si>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</si>
  <si>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</si>
  <si>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</si>
  <si>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</si>
  <si>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</si>
  <si>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</si>
  <si>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</si>
  <si>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</si>
  <si>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</si>
  <si>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</si>
  <si>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</si>
  <si>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</si>
  <si>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</si>
  <si>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</si>
  <si>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</si>
  <si>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</si>
  <si>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</si>
  <si>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</si>
  <si>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</si>
  <si>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</si>
  <si>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</si>
  <si>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</si>
  <si>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</si>
  <si>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</si>
  <si>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</si>
  <si>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</si>
  <si>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</si>
  <si>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</si>
  <si>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</si>
  <si>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</si>
  <si>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</si>
  <si>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</si>
  <si>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</si>
  <si>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</si>
  <si>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</si>
  <si>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</si>
  <si>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</si>
  <si>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</si>
  <si>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</si>
  <si>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</si>
  <si>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</si>
  <si>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</si>
  <si>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</si>
  <si>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</si>
  <si>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</si>
  <si>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</si>
  <si>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</si>
  <si>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</si>
  <si>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</si>
  <si>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</si>
  <si>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</si>
  <si>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</si>
  <si>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</si>
  <si>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</si>
  <si>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</si>
  <si>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</si>
  <si>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</si>
  <si>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</si>
  <si>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</si>
  <si>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</si>
  <si>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</si>
  <si>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</si>
  <si>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</si>
  <si>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</si>
  <si>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</si>
  <si>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</si>
  <si>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</si>
  <si>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</si>
  <si>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</si>
  <si>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</si>
  <si>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</si>
  <si>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</si>
  <si>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</si>
  <si>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</si>
  <si>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</si>
  <si>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</si>
  <si>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</si>
  <si>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</si>
  <si>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</si>
  <si>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</si>
  <si>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</si>
  <si>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</si>
  <si>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</si>
  <si>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</si>
  <si>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</si>
  <si>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</si>
  <si>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</si>
  <si>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</si>
  <si>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</si>
  <si>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</si>
  <si>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</si>
  <si>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</si>
  <si>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</si>
  <si>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</si>
  <si>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</si>
  <si>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</si>
  <si>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</si>
  <si>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</si>
  <si>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</si>
  <si>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</si>
  <si>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</si>
  <si>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</si>
  <si>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</si>
  <si>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</si>
  <si>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</si>
  <si>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</si>
  <si>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</si>
  <si>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</si>
  <si>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</si>
  <si>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</si>
  <si>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</si>
  <si>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</si>
  <si>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</si>
  <si>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</si>
  <si>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</si>
  <si>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</si>
  <si>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</si>
  <si>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</si>
  <si>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</si>
  <si>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</si>
  <si>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</si>
  <si>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</si>
  <si>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</si>
  <si>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</si>
  <si>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</si>
  <si>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</si>
  <si>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</si>
  <si>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</si>
  <si>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</si>
  <si>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</si>
  <si>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</si>
  <si>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</si>
  <si>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</si>
  <si>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</si>
  <si>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</si>
  <si>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</si>
  <si>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</si>
  <si>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</si>
  <si>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</si>
  <si>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</si>
  <si>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</si>
  <si>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</si>
  <si>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</si>
  <si>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</si>
  <si>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</si>
  <si>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</si>
  <si>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</si>
  <si>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</si>
  <si>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</si>
  <si>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</si>
  <si>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</si>
  <si>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</si>
  <si>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</si>
  <si>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</si>
  <si>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</si>
  <si>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</si>
  <si>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</si>
  <si>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</si>
  <si>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</si>
  <si>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</si>
  <si>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</si>
  <si>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</si>
  <si>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</si>
  <si>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</si>
  <si>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</si>
  <si>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</si>
  <si>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</si>
  <si>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</si>
  <si>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</si>
  <si>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</si>
  <si>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</si>
  <si>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</si>
  <si>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</si>
  <si>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</si>
  <si>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</si>
  <si>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</si>
  <si>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</si>
  <si>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</si>
  <si>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</si>
  <si>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</si>
  <si>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</si>
  <si>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</si>
  <si>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</si>
  <si>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</si>
  <si>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</si>
  <si>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</si>
  <si>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</si>
  <si>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</si>
  <si>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</si>
  <si>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</si>
  <si>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</si>
  <si>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</si>
  <si>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</si>
  <si>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</si>
  <si>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</si>
  <si>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</si>
  <si>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</si>
  <si>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</si>
  <si>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</si>
  <si>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</si>
  <si>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</si>
  <si>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</si>
  <si>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</si>
  <si>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</si>
  <si>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</si>
  <si>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</si>
  <si>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</si>
  <si>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</si>
  <si>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</si>
  <si>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</si>
  <si>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</si>
  <si>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</si>
  <si>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</si>
  <si>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</si>
  <si>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</si>
  <si>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</si>
  <si>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</si>
  <si>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</si>
  <si>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</si>
  <si>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</si>
  <si>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</si>
  <si>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</si>
  <si>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</si>
  <si>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</si>
  <si>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</si>
  <si>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</si>
  <si>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</si>
  <si>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</si>
  <si>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</si>
  <si>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</si>
  <si>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</si>
  <si>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</si>
  <si>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</si>
  <si>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</si>
  <si>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</si>
  <si>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</si>
  <si>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</si>
  <si>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</si>
  <si>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</si>
  <si>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</si>
  <si>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</si>
  <si>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</si>
  <si>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</si>
  <si>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</si>
  <si>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</si>
  <si>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</si>
  <si>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</si>
  <si>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</si>
  <si>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</si>
  <si>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</si>
  <si>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</si>
  <si>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</si>
  <si>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</si>
  <si>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</si>
  <si>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</si>
  <si>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</si>
  <si>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</si>
  <si>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</si>
  <si>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</si>
  <si>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</si>
  <si>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</si>
  <si>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</si>
  <si>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</si>
  <si>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</si>
  <si>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</si>
  <si>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</si>
  <si>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</si>
  <si>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</si>
  <si>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</si>
  <si>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</si>
  <si>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</si>
  <si>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</si>
  <si>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</si>
  <si>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</si>
  <si>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</si>
  <si>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</si>
  <si>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</si>
  <si>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</si>
  <si>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</si>
  <si>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</si>
  <si>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</si>
  <si>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</si>
  <si>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</si>
  <si>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</si>
  <si>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</si>
  <si>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</si>
  <si>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</si>
  <si>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</si>
  <si>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</si>
  <si>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</si>
  <si>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</si>
  <si>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</si>
  <si>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</si>
  <si>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</si>
  <si>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</si>
  <si>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</si>
  <si>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</si>
  <si>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</si>
  <si>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</si>
  <si>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</si>
  <si>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</si>
  <si>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</si>
  <si>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</si>
  <si>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</si>
  <si>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</si>
  <si>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</si>
  <si>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</si>
  <si>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</si>
  <si>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</si>
  <si>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</si>
  <si>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</si>
  <si>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</si>
  <si>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</si>
  <si>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</si>
  <si>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</si>
  <si>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</si>
  <si>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</si>
  <si>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</si>
  <si>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</si>
  <si>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</si>
  <si>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</si>
  <si>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</si>
  <si>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</si>
  <si>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</si>
  <si>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</si>
  <si>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</si>
  <si>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</si>
  <si>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</si>
  <si>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</si>
  <si>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</si>
  <si>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</si>
  <si>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</si>
  <si>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</si>
  <si>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</si>
  <si>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</si>
  <si>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</si>
  <si>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</si>
  <si>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</si>
  <si>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</si>
  <si>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</si>
  <si>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</si>
  <si>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</si>
  <si>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</si>
  <si>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</si>
  <si>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</si>
  <si>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</si>
  <si>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</si>
  <si>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</si>
  <si>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</si>
  <si>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</si>
  <si>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</si>
  <si>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</si>
  <si>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</si>
  <si>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</si>
  <si>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</si>
  <si>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</si>
  <si>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</si>
  <si>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</si>
  <si>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</si>
  <si>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</si>
  <si>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</si>
  <si>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</si>
  <si>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</si>
  <si>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</si>
  <si>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</si>
  <si>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</si>
  <si>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</si>
  <si>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</si>
  <si>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</si>
  <si>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</si>
  <si>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</si>
  <si>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</si>
  <si>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</si>
  <si>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</si>
  <si>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</si>
  <si>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</si>
  <si>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</si>
  <si>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</si>
  <si>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</si>
  <si>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</si>
  <si>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</si>
  <si>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</si>
  <si>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</si>
  <si>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</si>
  <si>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</si>
  <si>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</si>
  <si>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</si>
  <si>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</si>
  <si>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</si>
  <si>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</si>
  <si>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</si>
  <si>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</si>
  <si>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</si>
  <si>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</si>
  <si>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</si>
  <si>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</si>
  <si>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</si>
  <si>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</si>
  <si>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</si>
  <si>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</si>
  <si>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</si>
  <si>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</si>
  <si>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</si>
  <si>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</si>
  <si>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</si>
  <si>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</si>
  <si>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</si>
  <si>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</si>
  <si>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</si>
  <si>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</si>
  <si>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</si>
  <si>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</si>
  <si>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</si>
  <si>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</si>
  <si>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</si>
  <si>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</si>
  <si>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</si>
  <si>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</si>
  <si>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</si>
  <si>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</si>
  <si>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</si>
  <si>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</si>
  <si>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</si>
  <si>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</si>
  <si>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</si>
  <si>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</si>
  <si>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</si>
  <si>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</si>
  <si>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</si>
  <si>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</si>
  <si>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</si>
  <si>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</si>
  <si>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</si>
  <si>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</si>
  <si>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</si>
  <si>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</si>
  <si>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</si>
  <si>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</si>
  <si>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</si>
  <si>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</si>
  <si>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</si>
  <si>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</si>
  <si>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</si>
  <si>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</si>
  <si>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</si>
  <si>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</si>
  <si>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</si>
  <si>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</si>
  <si>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</si>
  <si>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</si>
  <si>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</si>
  <si>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</si>
  <si>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</si>
  <si>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</si>
  <si>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</si>
  <si>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</si>
  <si>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</si>
  <si>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</si>
  <si>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</si>
  <si>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</si>
  <si>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</si>
  <si>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</si>
  <si>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</si>
  <si>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</si>
  <si>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</si>
  <si>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</si>
  <si>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</si>
  <si>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</si>
  <si>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</si>
  <si>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</si>
  <si>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</si>
  <si>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</si>
  <si>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</si>
  <si>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</si>
  <si>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</si>
  <si>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</si>
  <si>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</si>
  <si>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</si>
  <si>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</si>
  <si>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</si>
  <si>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</si>
  <si>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</si>
  <si>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</si>
  <si>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</si>
  <si>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</si>
  <si>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</si>
  <si>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</si>
  <si>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</si>
  <si>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</si>
  <si>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</si>
  <si>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</si>
  <si>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</si>
  <si>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</si>
  <si>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</si>
  <si>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</si>
  <si>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</si>
  <si>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</si>
  <si>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</si>
  <si>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</si>
  <si>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</si>
  <si>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</si>
  <si>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</si>
  <si>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</si>
  <si>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</si>
  <si>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</si>
  <si>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</si>
  <si>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</si>
  <si>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</si>
  <si>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</si>
  <si>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</si>
  <si>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</si>
  <si>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</si>
  <si>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</si>
  <si>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</si>
  <si>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</si>
  <si>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</si>
  <si>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</si>
  <si>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</si>
  <si>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</si>
  <si>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</si>
  <si>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</si>
  <si>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</si>
  <si>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</si>
  <si>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</si>
  <si>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</si>
  <si>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</si>
  <si>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</si>
  <si>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</si>
  <si>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</si>
  <si>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</si>
  <si>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</si>
  <si>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</si>
  <si>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</si>
  <si>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</si>
  <si>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</si>
  <si>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</si>
  <si>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</si>
  <si>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</si>
  <si>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</si>
  <si>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</si>
  <si>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</si>
  <si>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</si>
  <si>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</si>
  <si>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</si>
  <si>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</si>
  <si>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</si>
  <si>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</si>
  <si>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</si>
  <si>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</si>
  <si>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</si>
  <si>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</si>
  <si>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</si>
  <si>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</si>
  <si>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</si>
  <si>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</si>
  <si>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</si>
  <si>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</si>
  <si>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</si>
  <si>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</si>
  <si>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</si>
  <si>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</si>
  <si>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</si>
  <si>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</si>
  <si>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</si>
  <si>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</si>
  <si>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</si>
  <si>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</si>
  <si>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</si>
  <si>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</si>
  <si>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</si>
  <si>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</si>
  <si>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</si>
  <si>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</si>
  <si>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</si>
  <si>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</si>
  <si>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</si>
  <si>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</si>
  <si>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</si>
  <si>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</si>
  <si>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</si>
  <si>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</si>
  <si>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</si>
  <si>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</si>
  <si>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</si>
  <si>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</si>
  <si>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</si>
  <si>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</si>
  <si>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</si>
  <si>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</si>
  <si>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</si>
  <si>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</si>
  <si>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</si>
  <si>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</si>
  <si>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</si>
  <si>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</si>
  <si>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</si>
  <si>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</si>
  <si>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</si>
  <si>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</si>
  <si>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</si>
  <si>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</si>
  <si>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</si>
  <si>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</si>
  <si>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</si>
  <si>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</si>
  <si>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</si>
  <si>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</si>
  <si>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</si>
  <si>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</si>
  <si>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</si>
  <si>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</si>
  <si>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</si>
  <si>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</si>
  <si>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</si>
  <si>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</si>
  <si>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</si>
  <si>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</si>
  <si>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</si>
  <si>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</si>
  <si>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</si>
  <si>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</si>
  <si>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</si>
  <si>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</si>
  <si>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</si>
  <si>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</si>
  <si>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</si>
  <si>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</si>
  <si>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</si>
  <si>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</si>
  <si>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</si>
  <si>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</si>
  <si>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</si>
  <si>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</si>
  <si>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</si>
  <si>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</si>
  <si>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</si>
  <si>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</si>
  <si>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</si>
  <si>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</si>
  <si>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</si>
  <si>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</si>
  <si>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</si>
  <si>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</si>
  <si>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</si>
  <si>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</si>
  <si>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</si>
  <si>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</si>
  <si>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</si>
  <si>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</si>
  <si>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</si>
  <si>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</si>
  <si>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</si>
  <si>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</si>
  <si>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</si>
  <si>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</si>
  <si>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</si>
  <si>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</si>
  <si>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</si>
  <si>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</si>
  <si>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</si>
  <si>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</si>
  <si>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</si>
  <si>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</si>
  <si>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</si>
  <si>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</si>
  <si>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</si>
  <si>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</si>
  <si>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</si>
  <si>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</si>
  <si>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</si>
  <si>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</si>
  <si>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</si>
  <si>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</si>
  <si>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</si>
  <si>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</si>
  <si>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</si>
  <si>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</si>
  <si>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</si>
  <si>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</si>
  <si>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</si>
  <si>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</si>
  <si>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</si>
  <si>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</si>
  <si>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</si>
  <si>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</si>
  <si>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</si>
  <si>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</si>
  <si>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</si>
  <si>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</si>
  <si>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</si>
  <si>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</si>
  <si>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</si>
  <si>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</si>
  <si>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</si>
  <si>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</si>
  <si>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</si>
  <si>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</si>
  <si>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</si>
  <si>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</si>
  <si>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</si>
  <si>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</si>
  <si>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</si>
  <si>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</si>
  <si>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</si>
  <si>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</si>
  <si>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</si>
  <si>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</si>
  <si>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</si>
  <si>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</si>
  <si>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</si>
  <si>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</si>
  <si>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</si>
  <si>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</si>
  <si>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</si>
  <si>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SINALIZAÇÃO VIÁRIA</t>
  </si>
  <si>
    <t>PAVIMENTAÇÃO ASFÁLTICA</t>
  </si>
  <si>
    <t>74209/1</t>
  </si>
  <si>
    <t>73806/1</t>
  </si>
  <si>
    <t>PLACA DE OBRA EM CHAPA DE ACO GALVANIZADO</t>
  </si>
  <si>
    <t>LIMPEZA DE SUPERFICIES COM JATO DE ALTA PRESSAO DE AR E AGUA</t>
  </si>
  <si>
    <t>PINTURA DE LIGACAO COM EMULSAO RR-2C</t>
  </si>
  <si>
    <t>TRANSPORTE COMERCIAL COM CAMINHAO BASCULANTE 6 M3, RODOVIA PAVIMENTADA</t>
  </si>
  <si>
    <t>TRANSPORTE COMERCIAL COM CAMINHAO BASCULANTE 6 M3, RODOVIA COM REVESTIMENTO PRIMARIO</t>
  </si>
  <si>
    <t>CARGA, MANOBRAS E DESCARGA DE MISTURA BETUMINOSA A QUENTE, COM CAMINHAO BASCULANTE 6 M3, DESCARGA EM VIBRO-ACABADORA</t>
  </si>
  <si>
    <t>PLACA DE SINALIZACAO EM CHAPA DE ACO NUM 16 COM PINTURA REFLETIVA</t>
  </si>
  <si>
    <t>SINALIZACAO HORIZONTAL COM TINTA RETRORREFLETIVA A BASE DE RESINA ACRILICA COM MICROESFERAS DE VIDRO</t>
  </si>
  <si>
    <t>m²</t>
  </si>
  <si>
    <t>m³</t>
  </si>
  <si>
    <t>SERVIÇOS TOPOGRÁFICOS PARA PAVIMENTAÇÃO, INCLUSIVE NOTA DE SERVIÇO, ACOMPANHAMENTO E GREIDE</t>
  </si>
  <si>
    <t>PAVIMENTAÇÃO, NA MODALIDADE DE EMPREITADA GLOBAL, COM FORNECIMENTO DE MATERIAL E MÃO DE OBRA NA RUA FIORELLO D'AGONSTINI  COM CONCRETO BETUMINOSO USINADO A QUENTE - CBUQ.</t>
  </si>
  <si>
    <t>RUA FIORELLO D'AGOSTINI</t>
  </si>
  <si>
    <t>1.0.1</t>
  </si>
  <si>
    <t>1.0.2</t>
  </si>
  <si>
    <t>ESCAVACAO MECANICA CAMPO ABERTO EM SOLO EXCETO ROCHA ATE 2,00M PROFUNDIDADE</t>
  </si>
  <si>
    <t>EXECUÇÃO E COMPACTAÇÃO DE BASE E OU SUB BASE COM MACADAME SECO - EXCLUSIVE ESCAVAÇÃO, CARGA E TRANSPORTE. AF_09/2017</t>
  </si>
  <si>
    <t>CARGA, MANOBRAS E DESCARGA DE BRITA PARA BASE DE MACADAME, COM CAMINHAO BASCULANTE 6 M3, DESCARGA EM DISTRIBUIDOR</t>
  </si>
  <si>
    <t>BASE DE SOLO - BRITA (50/50), MISTURA EM USINA, COMPACTACAO 100% PROCTOR MODIFICADO, EXCLUSIVE ESCAVACAO, CARGA E TRANSPORTE</t>
  </si>
  <si>
    <t>PAVIMENTAÇÃO SOBRE CALÇAMENTO</t>
  </si>
  <si>
    <t>74022/27</t>
  </si>
  <si>
    <t>74022/53</t>
  </si>
  <si>
    <t>ENSAIO DE CONTROLE DE TAXA DE APLICACAO DE LIGANTE BETUMINOSO</t>
  </si>
  <si>
    <t>ENSAIO DE CONTROLE DO GRAU DE COMPACTACAO DA MISTURA ASFALTICA</t>
  </si>
  <si>
    <t>EXECUÇÃO DE PAVIMENTAÇÃO EM CBUQ</t>
  </si>
  <si>
    <t>COMPOSIÇÃO</t>
  </si>
  <si>
    <t>EXECUÇÃO DE PASSEIOS</t>
  </si>
  <si>
    <t>PEDRA BRITADA N. 0, OU PEDRISCO (4,8 A 9,5 MM) POSTO PEDREIRA/FORNECEDOR, SEM FRETE</t>
  </si>
  <si>
    <t>EXECUÇÃO DE PASSEIO EM PISO INTERTRAVADO, COM BLOCO RETANGULAR COR NATURAL DE 20 X 10 CM, ESPESSURA 6 CM. AF_12/2015</t>
  </si>
  <si>
    <t>PISO PODOTATIL DE CONCRETO - DIRECIONAL E ALERTA, *40 X 40 X 2,5* CM</t>
  </si>
  <si>
    <t>GUIA (MEIO-FIO) CONCRETO, MOLDADA  IN LOCO  EM TRECHO CURVO COM EXTRUSORA, 14 CM BASE X 30 CM ALTURA. AF_06/2016</t>
  </si>
  <si>
    <t>CONSTRUÇÃO DE FAIXA DE SEGURANÇA ELEVADA</t>
  </si>
  <si>
    <t>CONSTRUÇÃO DE PAVIMENTO COM APLICAÇÃO DE CONCRETO BETUMINOSO USINADO A QUENTE (CBUQ), BINDER, COM ESPESSURA DE 5,0 CM  EXCLUSIVE TRANSPORTE. AF_03/2017</t>
  </si>
  <si>
    <t>SINALIAÇÃO HORIZONTAL</t>
  </si>
  <si>
    <t>SINALIAÇÃO VERTICAL</t>
  </si>
  <si>
    <t>CONCRETO MAGRO PARA LASTRO, TRAÇO 1:4,5:4,5 (CIMENTO/ AREIA MÉDIA/ BRITA 1)  - PREPARO MECÂNICO COM BETONEIRA 600 L. AF_07/2016</t>
  </si>
  <si>
    <t>m³xkm</t>
  </si>
  <si>
    <t>TRECHO 1 - RECAPEAMENTO SOBRE CALÇAMENTO EXISTENTE REMOÇÃO DOS CANTEIROS CENTRAIS E PREECHIMENTO COM MACADAME E BRITA</t>
  </si>
  <si>
    <t>TRECHO 2 - RECAPEAMENTO SOBRE SOLO NATURAL</t>
  </si>
  <si>
    <t>PAVIMENTAÇÃO SOBRE SOLO NATURAL</t>
  </si>
  <si>
    <t>2.1</t>
  </si>
  <si>
    <t>2.2</t>
  </si>
  <si>
    <t>2.1.0.1</t>
  </si>
  <si>
    <t>2.3</t>
  </si>
  <si>
    <t>2.2.0.1</t>
  </si>
  <si>
    <t>2.2.0.2</t>
  </si>
  <si>
    <t>2.2.0.3</t>
  </si>
  <si>
    <t>2.2.0.4</t>
  </si>
  <si>
    <t>2.2.0.5</t>
  </si>
  <si>
    <t>2.2.0.6</t>
  </si>
  <si>
    <t>2.2.0.7</t>
  </si>
  <si>
    <t>2.2.0.8</t>
  </si>
  <si>
    <t>2.2.0.9</t>
  </si>
  <si>
    <t>2.2.0.10</t>
  </si>
  <si>
    <t>2.2.0.11</t>
  </si>
  <si>
    <t>2.2.0.12</t>
  </si>
  <si>
    <t>2.2.0.13</t>
  </si>
  <si>
    <t>2.3.0.1</t>
  </si>
  <si>
    <t>2.3.0.2</t>
  </si>
  <si>
    <t>2.3.0.3</t>
  </si>
  <si>
    <t>2.3.0.4</t>
  </si>
  <si>
    <t>2.3.0.5</t>
  </si>
  <si>
    <t>2.3.0.6</t>
  </si>
  <si>
    <t>2.4</t>
  </si>
  <si>
    <t>2.4.1</t>
  </si>
  <si>
    <t>2.4.1.1</t>
  </si>
  <si>
    <t>2.4.1.2</t>
  </si>
  <si>
    <t>3.1</t>
  </si>
  <si>
    <t>3.1.0.1</t>
  </si>
  <si>
    <t>3.1.0.2</t>
  </si>
  <si>
    <t>3.1.0.3</t>
  </si>
  <si>
    <t>3.1.0.4</t>
  </si>
  <si>
    <t>3.1.0.5</t>
  </si>
  <si>
    <t>3.1.0.6</t>
  </si>
  <si>
    <t>3.1.0.7</t>
  </si>
  <si>
    <t>3.1.0.8</t>
  </si>
  <si>
    <t>3.1.0.9</t>
  </si>
  <si>
    <t>3.1.0.10</t>
  </si>
  <si>
    <t>3.1.0.11</t>
  </si>
  <si>
    <t>3.1.0.12</t>
  </si>
  <si>
    <t>3.1.0.13</t>
  </si>
  <si>
    <t>EXECUÇÃO DE IMPRIMAÇÃO COM ASFALTO DILUÍDO CM-30. AF_09/2017</t>
  </si>
  <si>
    <t>CAMADA DE CBUQ</t>
  </si>
  <si>
    <t>3.1.0.14</t>
  </si>
  <si>
    <t>3.1.0.15</t>
  </si>
  <si>
    <t>3.1.0.16</t>
  </si>
  <si>
    <t>3.2</t>
  </si>
  <si>
    <t>3.2.0.1</t>
  </si>
  <si>
    <t>3.2.0.2</t>
  </si>
  <si>
    <t>3.2.0.3</t>
  </si>
  <si>
    <t>3.2.0.4</t>
  </si>
  <si>
    <t>3.2.0.5</t>
  </si>
  <si>
    <t>3.2.0.6</t>
  </si>
  <si>
    <t>3.3</t>
  </si>
  <si>
    <t>3.3.1</t>
  </si>
  <si>
    <t>3.3.1.1</t>
  </si>
  <si>
    <t>3.3.1.2</t>
  </si>
  <si>
    <t>3.3.1.3</t>
  </si>
  <si>
    <t>3.3.1.4</t>
  </si>
  <si>
    <t>3.3.2</t>
  </si>
  <si>
    <t>3.3.2.1</t>
  </si>
  <si>
    <t>3.3.2.2</t>
  </si>
  <si>
    <t>3.3.2.3</t>
  </si>
  <si>
    <t>3.3.3</t>
  </si>
  <si>
    <t>3.3.3.1</t>
  </si>
  <si>
    <t>3.3.3.2</t>
  </si>
  <si>
    <t>2.1.0.2</t>
  </si>
  <si>
    <t>2.1.0.3</t>
  </si>
  <si>
    <t>2.1.0.4</t>
  </si>
  <si>
    <t>2.1.0.5</t>
  </si>
  <si>
    <t>2.1.0.6</t>
  </si>
  <si>
    <t>2.1.0.7</t>
  </si>
  <si>
    <t>2.1.0.8</t>
  </si>
  <si>
    <t>2.1.0.9</t>
  </si>
  <si>
    <t>PREFEITURA MUNICIPAL DE BENJAMIN CONSTANT DO SUL</t>
  </si>
  <si>
    <t>01612292000186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</si>
</sst>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316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 applyProtection="1">
      <protection locked="0"/>
    </xf>
    <xf numFmtId="167" fontId="33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40" borderId="0" xfId="0" applyFill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6" fillId="0" borderId="4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7" fillId="41" borderId="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wrapText="1"/>
      <protection locked="0"/>
    </xf>
    <xf numFmtId="168" fontId="4" fillId="40" borderId="1" xfId="0" applyNumberFormat="1" applyFont="1" applyFill="1" applyBorder="1" applyAlignment="1" applyProtection="1">
      <alignment horizontal="right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2" fontId="41" fillId="40" borderId="36" xfId="0" applyNumberFormat="1" applyFont="1" applyFill="1" applyBorder="1" applyAlignment="1" applyProtection="1">
      <alignment horizontal="right" vertical="center"/>
      <protection locked="0"/>
    </xf>
    <xf numFmtId="2" fontId="41" fillId="40" borderId="1" xfId="0" applyNumberFormat="1" applyFont="1" applyFill="1" applyBorder="1" applyAlignment="1" applyProtection="1">
      <alignment horizontal="right" vertical="center"/>
      <protection locked="0"/>
    </xf>
    <xf numFmtId="167" fontId="33" fillId="0" borderId="17" xfId="0" applyNumberFormat="1" applyFont="1" applyBorder="1" applyAlignment="1" applyProtection="1">
      <alignment horizontal="left"/>
      <protection locked="0"/>
    </xf>
    <xf numFmtId="49" fontId="34" fillId="0" borderId="2" xfId="0" applyNumberFormat="1" applyFont="1" applyBorder="1" applyAlignment="1" applyProtection="1">
      <alignment horizontal="left"/>
      <protection locked="0"/>
    </xf>
    <xf numFmtId="0" fontId="37" fillId="41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wrapText="1"/>
      <protection locked="0"/>
    </xf>
    <xf numFmtId="0" fontId="37" fillId="40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horizontal="left" wrapText="1"/>
      <protection locked="0"/>
    </xf>
    <xf numFmtId="0" fontId="42" fillId="0" borderId="1" xfId="0" applyFont="1" applyBorder="1" applyAlignment="1" applyProtection="1">
      <alignment horizontal="center" wrapText="1"/>
      <protection locked="0"/>
    </xf>
    <xf numFmtId="4" fontId="43" fillId="40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2" fontId="41" fillId="40" borderId="0" xfId="0" applyNumberFormat="1" applyFont="1" applyFill="1" applyBorder="1" applyAlignment="1" applyProtection="1">
      <alignment horizontal="right" vertical="center"/>
      <protection locked="0"/>
    </xf>
    <xf numFmtId="0" fontId="4" fillId="40" borderId="0" xfId="0" applyFont="1" applyFill="1" applyBorder="1" applyProtection="1">
      <protection locked="0"/>
    </xf>
    <xf numFmtId="1" fontId="4" fillId="40" borderId="0" xfId="0" applyNumberFormat="1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center" vertical="center" wrapText="1"/>
      <protection locked="0"/>
    </xf>
    <xf numFmtId="167" fontId="33" fillId="40" borderId="0" xfId="0" applyNumberFormat="1" applyFont="1" applyFill="1" applyBorder="1" applyAlignment="1" applyProtection="1">
      <alignment horizontal="left"/>
      <protection locked="0"/>
    </xf>
    <xf numFmtId="0" fontId="39" fillId="40" borderId="0" xfId="0" applyFont="1" applyFill="1" applyBorder="1" applyAlignment="1" applyProtection="1">
      <alignment wrapText="1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0" fontId="42" fillId="40" borderId="0" xfId="0" applyFont="1" applyFill="1" applyBorder="1" applyAlignment="1" applyProtection="1">
      <alignment horizont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0" fontId="38" fillId="40" borderId="0" xfId="0" applyFont="1" applyFill="1" applyBorder="1" applyAlignment="1" applyProtection="1">
      <alignment wrapText="1"/>
      <protection locked="0"/>
    </xf>
    <xf numFmtId="0" fontId="0" fillId="40" borderId="0" xfId="0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167" fontId="0" fillId="40" borderId="0" xfId="0" applyNumberForma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0" fontId="35" fillId="40" borderId="0" xfId="0" applyFont="1" applyFill="1" applyBorder="1" applyAlignment="1" applyProtection="1">
      <alignment horizontal="left" vertical="center"/>
      <protection locked="0"/>
    </xf>
    <xf numFmtId="4" fontId="43" fillId="40" borderId="0" xfId="0" applyNumberFormat="1" applyFont="1" applyFill="1" applyBorder="1" applyAlignment="1" applyProtection="1">
      <alignment horizontal="right"/>
      <protection locked="0"/>
    </xf>
    <xf numFmtId="4" fontId="32" fillId="40" borderId="0" xfId="0" applyNumberFormat="1" applyFont="1" applyFill="1" applyBorder="1" applyAlignment="1" applyProtection="1">
      <alignment horizontal="right"/>
      <protection locked="0"/>
    </xf>
    <xf numFmtId="0" fontId="11" fillId="40" borderId="0" xfId="0" applyFont="1" applyFill="1" applyBorder="1" applyAlignment="1" applyProtection="1">
      <alignment horizontal="center" wrapText="1"/>
      <protection locked="0"/>
    </xf>
    <xf numFmtId="0" fontId="3" fillId="40" borderId="0" xfId="0" applyFont="1" applyFill="1" applyBorder="1" applyAlignment="1" applyProtection="1">
      <alignment horizontal="center" wrapText="1"/>
      <protection locked="0"/>
    </xf>
    <xf numFmtId="2" fontId="41" fillId="40" borderId="3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8" fillId="40" borderId="0" xfId="0" applyNumberFormat="1" applyFont="1" applyFill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168" fontId="4" fillId="3" borderId="3" xfId="0" applyNumberFormat="1" applyFont="1" applyFill="1" applyBorder="1" applyProtection="1">
      <protection locked="0"/>
    </xf>
    <xf numFmtId="10" fontId="0" fillId="0" borderId="3" xfId="48" applyNumberFormat="1" applyFont="1" applyBorder="1" applyProtection="1">
      <protection locked="0"/>
    </xf>
    <xf numFmtId="10" fontId="0" fillId="0" borderId="3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3" fillId="40" borderId="0" xfId="0" applyNumberFormat="1" applyFont="1" applyFill="1" applyBorder="1" applyAlignment="1" applyProtection="1">
      <alignment horizontal="center"/>
      <protection locked="0"/>
    </xf>
    <xf numFmtId="168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94"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QUIVOS/Desktop/Benjamin%20Constant%20do%20Sul/PROJETOS%202018/EMENDA%20MARCO%20MAIA%20-%20VILA%20PALMEIRA/NOVO/Nova%20pasta/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K25" sqref="K25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258" t="s">
        <v>3755</v>
      </c>
      <c r="B1" s="259"/>
      <c r="C1" s="259"/>
      <c r="D1" s="259"/>
      <c r="E1" s="259"/>
      <c r="F1" s="259"/>
      <c r="G1" s="260"/>
    </row>
    <row r="2" spans="1:8" s="97" customFormat="1" ht="15.75" thickBot="1" x14ac:dyDescent="0.3">
      <c r="A2" s="47" t="s">
        <v>163</v>
      </c>
      <c r="B2" s="264" t="s">
        <v>7</v>
      </c>
      <c r="C2" s="264"/>
      <c r="D2" s="79" t="s">
        <v>164</v>
      </c>
      <c r="E2" s="117">
        <v>8</v>
      </c>
      <c r="F2" s="80" t="s">
        <v>165</v>
      </c>
      <c r="G2" s="35">
        <v>2018</v>
      </c>
      <c r="H2" s="93"/>
    </row>
    <row r="3" spans="1:8" s="97" customFormat="1" ht="31.5" customHeight="1" thickBot="1" x14ac:dyDescent="0.3">
      <c r="A3" s="41" t="s">
        <v>155</v>
      </c>
      <c r="B3" s="265" t="s">
        <v>3910</v>
      </c>
      <c r="C3" s="265"/>
      <c r="D3" s="265"/>
      <c r="E3" s="265"/>
      <c r="F3" s="265"/>
      <c r="G3" s="266"/>
    </row>
    <row r="4" spans="1:8" s="97" customFormat="1" ht="15.75" thickBot="1" x14ac:dyDescent="0.3">
      <c r="A4" s="47" t="s">
        <v>177</v>
      </c>
      <c r="B4" s="267" t="s">
        <v>4013</v>
      </c>
      <c r="C4" s="267"/>
      <c r="D4" s="267"/>
      <c r="E4" s="268"/>
      <c r="F4" s="48" t="s">
        <v>181</v>
      </c>
      <c r="G4" s="129" t="s">
        <v>4014</v>
      </c>
    </row>
    <row r="5" spans="1:8" s="97" customFormat="1" ht="15.75" thickBot="1" x14ac:dyDescent="0.3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 x14ac:dyDescent="0.3">
      <c r="A6" s="47" t="s">
        <v>157</v>
      </c>
      <c r="B6" s="82">
        <f>'Orçamento-base'!C6</f>
        <v>255301.816968</v>
      </c>
      <c r="C6" s="83"/>
      <c r="D6" s="83"/>
      <c r="E6" s="84"/>
      <c r="F6" s="83"/>
      <c r="G6" s="102"/>
      <c r="H6" s="98"/>
    </row>
    <row r="7" spans="1:8" s="99" customFormat="1" ht="15.75" thickBot="1" x14ac:dyDescent="0.3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 x14ac:dyDescent="0.3">
      <c r="A8" s="47" t="s">
        <v>3750</v>
      </c>
      <c r="B8" s="96">
        <f>COUNT('Orçamento-base'!B13:B39951)</f>
        <v>63</v>
      </c>
      <c r="C8" s="85"/>
      <c r="D8" s="85"/>
      <c r="E8" s="86"/>
      <c r="F8" s="85"/>
      <c r="G8" s="103"/>
      <c r="H8" s="100"/>
    </row>
    <row r="9" spans="1:8" s="101" customFormat="1" x14ac:dyDescent="0.25">
      <c r="A9" s="51"/>
      <c r="B9" s="87"/>
      <c r="C9" s="85"/>
      <c r="D9" s="85"/>
      <c r="E9" s="86"/>
      <c r="F9" s="85"/>
      <c r="G9" s="103"/>
      <c r="H9" s="100"/>
    </row>
    <row r="10" spans="1:8" s="99" customFormat="1" x14ac:dyDescent="0.25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8" ht="13.5" customHeight="1" x14ac:dyDescent="0.25">
      <c r="A11" s="261" t="s">
        <v>3753</v>
      </c>
      <c r="B11" s="262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8" x14ac:dyDescent="0.25">
      <c r="A12" s="261"/>
      <c r="B12" s="263"/>
      <c r="C12" s="107" t="s">
        <v>166</v>
      </c>
      <c r="D12" s="108"/>
      <c r="E12" s="109"/>
      <c r="F12" s="109"/>
      <c r="G12" s="107" t="s">
        <v>166</v>
      </c>
    </row>
    <row r="13" spans="1:8" x14ac:dyDescent="0.25">
      <c r="A13" s="36">
        <v>1</v>
      </c>
      <c r="B13" s="193" t="s">
        <v>3896</v>
      </c>
      <c r="C13" s="90">
        <f>SUMIF('Orçamento-base'!$A$12:$A$39953,Identificação!$A13,'Orçamento-base'!$K$12:$K$39953)</f>
        <v>255301.816968</v>
      </c>
      <c r="D13" s="108"/>
      <c r="E13" s="109"/>
      <c r="F13" s="109"/>
      <c r="G13" s="90">
        <f>SUMIF(Proposta!$A$12:$A$39953,Identificação!$A13,Proposta!$H$12:$H$39953)</f>
        <v>0</v>
      </c>
    </row>
    <row r="14" spans="1:8" x14ac:dyDescent="0.25">
      <c r="A14" s="36"/>
      <c r="B14" s="37"/>
      <c r="C14" s="168">
        <f>SUMIF('Orçamento-base'!$A$12:$A$39953,Identificação!$A14,'Orçamento-base'!$K$12:$K$39953)</f>
        <v>0</v>
      </c>
      <c r="D14" s="169"/>
      <c r="E14" s="170"/>
      <c r="F14" s="170"/>
      <c r="G14" s="168">
        <f>SUMIF(Proposta!$A$12:$A$39953,Identificação!$A14,Proposta!$H$12:$H$39953)</f>
        <v>0</v>
      </c>
    </row>
    <row r="15" spans="1:8" x14ac:dyDescent="0.25">
      <c r="A15" s="36"/>
      <c r="B15" s="37"/>
      <c r="C15" s="168">
        <f>SUMIF('Orçamento-base'!$A$12:$A$39953,Identificação!$A15,'Orçamento-base'!$K$12:$K$39953)</f>
        <v>0</v>
      </c>
      <c r="D15" s="169"/>
      <c r="E15" s="170"/>
      <c r="F15" s="170"/>
      <c r="G15" s="168">
        <f>SUMIF(Proposta!$A$12:$A$39953,Identificação!$A15,Proposta!$H$12:$H$39953)</f>
        <v>0</v>
      </c>
    </row>
    <row r="16" spans="1:8" x14ac:dyDescent="0.25">
      <c r="A16" s="36"/>
      <c r="B16" s="37"/>
      <c r="C16" s="168">
        <f>SUMIF('Orçamento-base'!$A$12:$A$39953,Identificação!$A16,'Orçamento-base'!$K$12:$K$39953)</f>
        <v>0</v>
      </c>
      <c r="D16" s="169"/>
      <c r="E16" s="170"/>
      <c r="F16" s="170"/>
      <c r="G16" s="168">
        <f>SUMIF(Proposta!$A$12:$A$39953,Identificação!$A16,Proposta!$H$12:$H$39953)</f>
        <v>0</v>
      </c>
    </row>
    <row r="17" spans="1:7" x14ac:dyDescent="0.25">
      <c r="A17" s="36"/>
      <c r="B17" s="37"/>
      <c r="C17" s="168">
        <f>SUMIF('Orçamento-base'!$A$12:$A$39953,Identificação!$A17,'Orçamento-base'!$K$12:$K$39953)</f>
        <v>0</v>
      </c>
      <c r="D17" s="169"/>
      <c r="E17" s="170"/>
      <c r="F17" s="170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9"/>
  <sheetViews>
    <sheetView showZeros="0" zoomScaleNormal="100" workbookViewId="0">
      <selection activeCell="D90" sqref="D90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7.28515625" style="71" customWidth="1"/>
    <col min="4" max="4" width="14.140625" style="67" customWidth="1"/>
    <col min="5" max="5" width="10.85546875" style="72" customWidth="1"/>
    <col min="6" max="6" width="11" style="113" customWidth="1"/>
    <col min="7" max="7" width="51.85546875" style="70" customWidth="1"/>
    <col min="8" max="8" width="12.7109375" style="76" bestFit="1" customWidth="1"/>
    <col min="9" max="9" width="9.7109375" style="77" customWidth="1"/>
    <col min="10" max="10" width="11.42578125" style="70" customWidth="1"/>
    <col min="11" max="11" width="16.42578125" style="70" bestFit="1" customWidth="1"/>
    <col min="12" max="12" width="8" style="159" customWidth="1"/>
    <col min="13" max="13" width="12.7109375" style="160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 x14ac:dyDescent="0.3">
      <c r="A1" s="277" t="s">
        <v>3678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152"/>
      <c r="M1" s="153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280" t="str">
        <f>Identificação!B2</f>
        <v>Tomada de Preços</v>
      </c>
      <c r="D2" s="280"/>
      <c r="E2" s="280"/>
      <c r="F2" s="280"/>
      <c r="G2" s="280"/>
      <c r="H2" s="43" t="s">
        <v>153</v>
      </c>
      <c r="I2" s="44">
        <f>Identificação!E2</f>
        <v>8</v>
      </c>
      <c r="J2" s="43" t="s">
        <v>154</v>
      </c>
      <c r="K2" s="45">
        <f>Identificação!G2</f>
        <v>2018</v>
      </c>
      <c r="L2" s="154"/>
      <c r="M2" s="154"/>
    </row>
    <row r="3" spans="1:19" s="46" customFormat="1" ht="32.25" customHeight="1" thickBot="1" x14ac:dyDescent="0.3">
      <c r="A3" s="286" t="s">
        <v>155</v>
      </c>
      <c r="B3" s="287"/>
      <c r="C3" s="288" t="str">
        <f>Identificação!B3</f>
        <v>PAVIMENTAÇÃO, NA MODALIDADE DE EMPREITADA GLOBAL, COM FORNECIMENTO DE MATERIAL E MÃO DE OBRA NA RUA FIORELLO D'AGONSTINI  COM CONCRETO BETUMINOSO USINADO A QUENTE - CBUQ.</v>
      </c>
      <c r="D3" s="288"/>
      <c r="E3" s="288"/>
      <c r="F3" s="288"/>
      <c r="G3" s="288"/>
      <c r="H3" s="288"/>
      <c r="I3" s="288"/>
      <c r="J3" s="288"/>
      <c r="K3" s="289"/>
      <c r="L3" s="154"/>
      <c r="M3" s="154"/>
    </row>
    <row r="4" spans="1:19" s="46" customFormat="1" ht="15.75" thickBot="1" x14ac:dyDescent="0.3">
      <c r="A4" s="47" t="s">
        <v>178</v>
      </c>
      <c r="B4" s="48"/>
      <c r="C4" s="282" t="str">
        <f>Identificação!B4</f>
        <v>PREFEITURA MUNICIPAL DE BENJAMIN CONSTANT DO SUL</v>
      </c>
      <c r="D4" s="282"/>
      <c r="E4" s="282"/>
      <c r="F4" s="282"/>
      <c r="G4" s="282"/>
      <c r="H4" s="282"/>
      <c r="I4" s="282"/>
      <c r="J4" s="48" t="s">
        <v>175</v>
      </c>
      <c r="K4" s="49" t="str">
        <f>Identificação!G4</f>
        <v>01612292000186</v>
      </c>
      <c r="L4" s="154"/>
      <c r="M4" s="154"/>
    </row>
    <row r="5" spans="1:19" s="46" customFormat="1" ht="15.75" thickBot="1" x14ac:dyDescent="0.3">
      <c r="A5" s="47" t="s">
        <v>171</v>
      </c>
      <c r="B5" s="48"/>
      <c r="C5" s="282" t="str">
        <f>Identificação!B5</f>
        <v>Obras e Serviços de Engenharia</v>
      </c>
      <c r="D5" s="282"/>
      <c r="E5" s="282"/>
      <c r="F5" s="282"/>
      <c r="G5" s="283"/>
      <c r="I5" s="105"/>
      <c r="J5" s="50"/>
      <c r="K5" s="51"/>
      <c r="L5" s="155"/>
      <c r="M5" s="154"/>
    </row>
    <row r="6" spans="1:19" s="46" customFormat="1" ht="15.75" thickBot="1" x14ac:dyDescent="0.3">
      <c r="A6" s="47" t="s">
        <v>3765</v>
      </c>
      <c r="B6" s="52"/>
      <c r="C6" s="284">
        <f>SUMIFS(K12:K39953,B12:B39953,"&gt;0",K12:K39953,"&gt;0")</f>
        <v>255301.816968</v>
      </c>
      <c r="D6" s="284"/>
      <c r="E6" s="284"/>
      <c r="F6" s="284"/>
      <c r="G6" s="285"/>
      <c r="I6" s="53"/>
      <c r="J6" s="53"/>
      <c r="K6" s="54"/>
      <c r="L6" s="154"/>
      <c r="M6" s="154"/>
    </row>
    <row r="7" spans="1:19" s="46" customFormat="1" x14ac:dyDescent="0.25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9" s="46" customFormat="1" ht="19.5" customHeight="1" x14ac:dyDescent="0.25">
      <c r="A8" s="55"/>
      <c r="B8" s="55"/>
      <c r="C8" s="55"/>
      <c r="G8" s="56"/>
      <c r="I8" s="53"/>
      <c r="J8" s="53"/>
      <c r="K8" s="54"/>
      <c r="L8" s="154"/>
      <c r="M8" s="154"/>
    </row>
    <row r="9" spans="1:19" s="60" customFormat="1" x14ac:dyDescent="0.25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9" s="40" customFormat="1" ht="15" customHeight="1" x14ac:dyDescent="0.25">
      <c r="A10" s="269" t="s">
        <v>3764</v>
      </c>
      <c r="B10" s="269" t="s">
        <v>3762</v>
      </c>
      <c r="C10" s="269" t="s">
        <v>3763</v>
      </c>
      <c r="D10" s="273" t="s">
        <v>3677</v>
      </c>
      <c r="E10" s="271" t="s">
        <v>170</v>
      </c>
      <c r="F10" s="275" t="s">
        <v>3676</v>
      </c>
      <c r="G10" s="273" t="s">
        <v>158</v>
      </c>
      <c r="H10" s="294" t="s">
        <v>167</v>
      </c>
      <c r="I10" s="295"/>
      <c r="J10" s="295"/>
      <c r="K10" s="295"/>
      <c r="L10" s="295"/>
      <c r="M10" s="296"/>
      <c r="N10" s="290" t="s">
        <v>179</v>
      </c>
      <c r="O10" s="291"/>
      <c r="P10" s="292" t="s">
        <v>180</v>
      </c>
      <c r="Q10" s="293"/>
      <c r="R10" s="281" t="s">
        <v>3680</v>
      </c>
    </row>
    <row r="11" spans="1:19" s="40" customFormat="1" ht="45" x14ac:dyDescent="0.25">
      <c r="A11" s="270"/>
      <c r="B11" s="270"/>
      <c r="C11" s="270"/>
      <c r="D11" s="274"/>
      <c r="E11" s="272"/>
      <c r="F11" s="276"/>
      <c r="G11" s="274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81"/>
    </row>
    <row r="12" spans="1:19" ht="17.25" customHeight="1" x14ac:dyDescent="0.25">
      <c r="A12" s="118"/>
      <c r="B12" s="92" t="str">
        <f>IF(AND(G12&lt;&gt;"",H12&gt;0,I12&lt;&gt;"",J12&gt;0),1,"")</f>
        <v/>
      </c>
      <c r="C12" s="74"/>
      <c r="D12" s="151"/>
      <c r="E12" s="78"/>
      <c r="F12" s="112"/>
      <c r="G12" s="68"/>
      <c r="H12" s="131"/>
      <c r="I12" s="75"/>
      <c r="J12" s="131"/>
      <c r="K12" s="90" t="str">
        <f>IFERROR(IF(H12*J12&gt;0,ROUND(ROUND(H12,3)*ROUND(J12,3),2),""),"")</f>
        <v/>
      </c>
      <c r="L12" s="158"/>
      <c r="M12" s="158"/>
      <c r="N12" s="74"/>
      <c r="O12" s="91" t="str">
        <f ca="1">IF(N12="","", INDIRECT("base!"&amp;ADDRESS(MATCH(N12,base!$C$2:'base'!$C$133,0)+1,4,4)))</f>
        <v/>
      </c>
      <c r="P12" s="68"/>
      <c r="Q12" s="91" t="str">
        <f ca="1">IF(P12="","", INDIRECT("base!"&amp;ADDRESS(MATCH(CONCATENATE(N12,"|",P12),base!$G$2:'base'!$G$1817,0)+1,6,4)))</f>
        <v/>
      </c>
      <c r="R12" s="68"/>
    </row>
    <row r="13" spans="1:19" x14ac:dyDescent="0.25">
      <c r="A13" s="75">
        <v>1</v>
      </c>
      <c r="B13" s="92" t="str">
        <f>IF(AND(G13&lt;&gt;"",H13&gt;0,I13&lt;&gt;"",J13&gt;0),COUNT($B$12:B12)+1,"")</f>
        <v/>
      </c>
      <c r="C13" s="74">
        <v>1</v>
      </c>
      <c r="D13" s="171"/>
      <c r="E13" s="172"/>
      <c r="F13" s="112"/>
      <c r="G13" s="194" t="s">
        <v>3911</v>
      </c>
      <c r="H13" s="198"/>
      <c r="I13" s="75"/>
      <c r="J13" s="131"/>
      <c r="K13" s="90" t="str">
        <f>IFERROR(IF(H13*J13&gt;0,ROUND(ROUND(H13,3)*ROUND(J13,3),2),""),"")</f>
        <v/>
      </c>
      <c r="L13" s="158"/>
      <c r="M13" s="158"/>
      <c r="N13" s="74"/>
      <c r="O13" s="91" t="str">
        <f ca="1">IF(N13="","", INDIRECT("base!"&amp;ADDRESS(MATCH(N13,base!$C$2:'base'!$C$133,0)+1,4,4)))</f>
        <v/>
      </c>
      <c r="P13" s="68"/>
      <c r="Q13" s="91" t="str">
        <f ca="1">IF(P13="","", INDIRECT("base!"&amp;ADDRESS(MATCH(CONCATENATE(N13,"|",P13),base!$G$2:'base'!$G$1817,0)+1,6,4)))</f>
        <v/>
      </c>
      <c r="R13" s="68"/>
    </row>
    <row r="14" spans="1:19" x14ac:dyDescent="0.25">
      <c r="A14" s="118"/>
      <c r="B14" s="167"/>
      <c r="C14" s="74">
        <v>1</v>
      </c>
      <c r="D14" s="171"/>
      <c r="E14" s="203"/>
      <c r="F14" s="186"/>
      <c r="G14" s="194" t="s">
        <v>3894</v>
      </c>
      <c r="H14" s="199"/>
      <c r="I14" s="191"/>
      <c r="J14" s="173"/>
      <c r="K14" s="168"/>
      <c r="L14" s="188"/>
      <c r="M14" s="188"/>
      <c r="N14" s="182"/>
      <c r="O14" s="189"/>
      <c r="P14" s="184"/>
      <c r="Q14" s="189"/>
      <c r="R14" s="184"/>
      <c r="S14" s="178"/>
    </row>
    <row r="15" spans="1:19" x14ac:dyDescent="0.25">
      <c r="A15" s="180">
        <v>1</v>
      </c>
      <c r="B15" s="181">
        <v>1</v>
      </c>
      <c r="C15" s="182" t="s">
        <v>3912</v>
      </c>
      <c r="D15" s="183" t="s">
        <v>3781</v>
      </c>
      <c r="E15" s="196" t="s">
        <v>3897</v>
      </c>
      <c r="F15" s="202">
        <v>42979</v>
      </c>
      <c r="G15" s="197" t="s">
        <v>3899</v>
      </c>
      <c r="H15" s="200">
        <v>3</v>
      </c>
      <c r="I15" s="192" t="s">
        <v>3698</v>
      </c>
      <c r="J15" s="173">
        <v>389.28100000000001</v>
      </c>
      <c r="K15" s="168">
        <f>H15*J15</f>
        <v>1167.8430000000001</v>
      </c>
      <c r="L15" s="188">
        <v>0.25619999999999998</v>
      </c>
      <c r="M15" s="188">
        <v>0.71409999999999996</v>
      </c>
      <c r="N15" s="182">
        <v>11</v>
      </c>
      <c r="O15" s="189" t="s">
        <v>130</v>
      </c>
      <c r="P15" s="184">
        <v>6</v>
      </c>
      <c r="Q15" s="189" t="s">
        <v>257</v>
      </c>
      <c r="R15" s="184" t="s">
        <v>3693</v>
      </c>
      <c r="S15" s="178"/>
    </row>
    <row r="16" spans="1:19" ht="29.25" customHeight="1" x14ac:dyDescent="0.25">
      <c r="A16" s="180">
        <v>1</v>
      </c>
      <c r="B16" s="181">
        <f>IF(AND(G16&lt;&gt;"",H16&gt;0,I16&lt;&gt;"",J16&gt;0),COUNT($B$12:B15)+1,"")</f>
        <v>2</v>
      </c>
      <c r="C16" s="182" t="s">
        <v>3913</v>
      </c>
      <c r="D16" s="183" t="s">
        <v>3781</v>
      </c>
      <c r="E16" s="204">
        <v>78472</v>
      </c>
      <c r="F16" s="202">
        <v>42979</v>
      </c>
      <c r="G16" s="205" t="s">
        <v>3909</v>
      </c>
      <c r="H16" s="199">
        <v>2637.72</v>
      </c>
      <c r="I16" s="192" t="s">
        <v>3698</v>
      </c>
      <c r="J16" s="173">
        <v>0.44</v>
      </c>
      <c r="K16" s="168">
        <f>H16*J16</f>
        <v>1160.5968</v>
      </c>
      <c r="L16" s="188">
        <v>0.25619999999999998</v>
      </c>
      <c r="M16" s="188">
        <v>0.71409999999999996</v>
      </c>
      <c r="N16" s="182">
        <v>11</v>
      </c>
      <c r="O16" s="189" t="s">
        <v>130</v>
      </c>
      <c r="P16" s="184">
        <v>6</v>
      </c>
      <c r="Q16" s="189" t="s">
        <v>257</v>
      </c>
      <c r="R16" s="184" t="s">
        <v>3693</v>
      </c>
      <c r="S16" s="178"/>
    </row>
    <row r="17" spans="1:19" ht="45" x14ac:dyDescent="0.25">
      <c r="A17" s="180"/>
      <c r="B17" s="181" t="str">
        <f>IF(AND(G17&lt;&gt;"",H17&gt;0,I17&lt;&gt;"",J17&gt;0),COUNT($B$12:B16)+1,"")</f>
        <v/>
      </c>
      <c r="C17" s="182" t="s">
        <v>3939</v>
      </c>
      <c r="D17" s="183"/>
      <c r="E17" s="206"/>
      <c r="F17" s="187"/>
      <c r="G17" s="194" t="s">
        <v>3936</v>
      </c>
      <c r="H17" s="199"/>
      <c r="I17" s="192"/>
      <c r="J17" s="174"/>
      <c r="K17" s="179"/>
      <c r="L17" s="188"/>
      <c r="M17" s="188"/>
      <c r="N17" s="182"/>
      <c r="O17" s="189"/>
      <c r="P17" s="184"/>
      <c r="Q17" s="189"/>
      <c r="R17" s="184"/>
      <c r="S17" s="178"/>
    </row>
    <row r="18" spans="1:19" ht="23.25" x14ac:dyDescent="0.25">
      <c r="A18" s="180">
        <v>1</v>
      </c>
      <c r="B18" s="181">
        <f>IF(AND(G18&lt;&gt;"",H18&gt;0,I18&lt;&gt;"",J18&gt;0),COUNT($B$12:B17)+1,"")</f>
        <v>3</v>
      </c>
      <c r="C18" s="182" t="s">
        <v>3941</v>
      </c>
      <c r="D18" s="183" t="s">
        <v>3781</v>
      </c>
      <c r="E18" s="204">
        <v>79480</v>
      </c>
      <c r="F18" s="202">
        <v>42979</v>
      </c>
      <c r="G18" s="208" t="s">
        <v>3914</v>
      </c>
      <c r="H18" s="199">
        <v>93.76</v>
      </c>
      <c r="I18" s="192" t="s">
        <v>3908</v>
      </c>
      <c r="J18" s="173">
        <v>2.59</v>
      </c>
      <c r="K18" s="168">
        <f t="shared" ref="K18:K26" si="0">H18*J18</f>
        <v>242.83840000000001</v>
      </c>
      <c r="L18" s="188">
        <v>0.25619999999999998</v>
      </c>
      <c r="M18" s="188">
        <v>0.71409999999999996</v>
      </c>
      <c r="N18" s="182">
        <v>11</v>
      </c>
      <c r="O18" s="189" t="s">
        <v>130</v>
      </c>
      <c r="P18" s="184">
        <v>6</v>
      </c>
      <c r="Q18" s="189" t="s">
        <v>257</v>
      </c>
      <c r="R18" s="184" t="s">
        <v>3693</v>
      </c>
      <c r="S18" s="178"/>
    </row>
    <row r="19" spans="1:19" ht="23.25" x14ac:dyDescent="0.25">
      <c r="A19" s="180">
        <v>1</v>
      </c>
      <c r="B19" s="181">
        <f>IF(AND(G19&lt;&gt;"",H19&gt;0,I19&lt;&gt;"",J19&gt;0),COUNT($B$12:B18)+1,"")</f>
        <v>4</v>
      </c>
      <c r="C19" s="182" t="s">
        <v>4005</v>
      </c>
      <c r="D19" s="183" t="s">
        <v>3781</v>
      </c>
      <c r="E19" s="204">
        <v>96400</v>
      </c>
      <c r="F19" s="202">
        <v>42979</v>
      </c>
      <c r="G19" s="208" t="s">
        <v>3915</v>
      </c>
      <c r="H19" s="199">
        <v>39.85</v>
      </c>
      <c r="I19" s="192" t="s">
        <v>3908</v>
      </c>
      <c r="J19" s="173">
        <v>92.37</v>
      </c>
      <c r="K19" s="168">
        <f t="shared" si="0"/>
        <v>3680.9445000000005</v>
      </c>
      <c r="L19" s="188">
        <v>0.25619999999999998</v>
      </c>
      <c r="M19" s="188">
        <v>0.71409999999999996</v>
      </c>
      <c r="N19" s="182">
        <v>11</v>
      </c>
      <c r="O19" s="189" t="s">
        <v>130</v>
      </c>
      <c r="P19" s="184">
        <v>6</v>
      </c>
      <c r="Q19" s="189" t="s">
        <v>257</v>
      </c>
      <c r="R19" s="184" t="s">
        <v>3693</v>
      </c>
      <c r="S19" s="178"/>
    </row>
    <row r="20" spans="1:19" ht="23.25" x14ac:dyDescent="0.25">
      <c r="A20" s="180">
        <v>1</v>
      </c>
      <c r="B20" s="181">
        <f>IF(AND(G20&lt;&gt;"",H20&gt;0,I20&lt;&gt;"",J20&gt;0),COUNT($B$12:B19)+1,"")</f>
        <v>5</v>
      </c>
      <c r="C20" s="182" t="s">
        <v>4006</v>
      </c>
      <c r="D20" s="183" t="s">
        <v>3781</v>
      </c>
      <c r="E20" s="204">
        <v>72887</v>
      </c>
      <c r="F20" s="202">
        <v>42979</v>
      </c>
      <c r="G20" s="208" t="s">
        <v>3902</v>
      </c>
      <c r="H20" s="199">
        <v>1872.78</v>
      </c>
      <c r="I20" s="192" t="s">
        <v>3935</v>
      </c>
      <c r="J20" s="173">
        <v>1.32</v>
      </c>
      <c r="K20" s="168">
        <f t="shared" si="0"/>
        <v>2472.0696000000003</v>
      </c>
      <c r="L20" s="188">
        <v>0.25619999999999998</v>
      </c>
      <c r="M20" s="188">
        <v>0.71409999999999996</v>
      </c>
      <c r="N20" s="182">
        <v>11</v>
      </c>
      <c r="O20" s="189" t="s">
        <v>130</v>
      </c>
      <c r="P20" s="184">
        <v>6</v>
      </c>
      <c r="Q20" s="189" t="s">
        <v>257</v>
      </c>
      <c r="R20" s="184" t="s">
        <v>3693</v>
      </c>
      <c r="S20" s="178"/>
    </row>
    <row r="21" spans="1:19" ht="23.25" x14ac:dyDescent="0.25">
      <c r="A21" s="180">
        <v>1</v>
      </c>
      <c r="B21" s="181">
        <f>IF(AND(G21&lt;&gt;"",H21&gt;0,I21&lt;&gt;"",J21&gt;0),COUNT($B$12:B20)+1,"")</f>
        <v>6</v>
      </c>
      <c r="C21" s="182" t="s">
        <v>4007</v>
      </c>
      <c r="D21" s="183" t="s">
        <v>3781</v>
      </c>
      <c r="E21" s="204">
        <v>72886</v>
      </c>
      <c r="F21" s="202">
        <v>42979</v>
      </c>
      <c r="G21" s="208" t="s">
        <v>3903</v>
      </c>
      <c r="H21" s="199">
        <v>239.08</v>
      </c>
      <c r="I21" s="192" t="s">
        <v>3935</v>
      </c>
      <c r="J21" s="173">
        <v>1.58</v>
      </c>
      <c r="K21" s="168">
        <f t="shared" si="0"/>
        <v>377.74640000000005</v>
      </c>
      <c r="L21" s="188">
        <v>0.25619999999999998</v>
      </c>
      <c r="M21" s="188">
        <v>0.71409999999999996</v>
      </c>
      <c r="N21" s="182">
        <v>11</v>
      </c>
      <c r="O21" s="189" t="s">
        <v>130</v>
      </c>
      <c r="P21" s="184">
        <v>6</v>
      </c>
      <c r="Q21" s="189" t="s">
        <v>257</v>
      </c>
      <c r="R21" s="184" t="s">
        <v>3693</v>
      </c>
      <c r="S21" s="178"/>
    </row>
    <row r="22" spans="1:19" ht="23.25" x14ac:dyDescent="0.25">
      <c r="A22" s="180">
        <v>1</v>
      </c>
      <c r="B22" s="181">
        <f>IF(AND(G22&lt;&gt;"",H22&gt;0,I22&lt;&gt;"",J22&gt;0),COUNT($B$12:B21)+1,"")</f>
        <v>7</v>
      </c>
      <c r="C22" s="182" t="s">
        <v>4008</v>
      </c>
      <c r="D22" s="183" t="s">
        <v>3781</v>
      </c>
      <c r="E22" s="204">
        <v>72893</v>
      </c>
      <c r="F22" s="202">
        <v>42979</v>
      </c>
      <c r="G22" s="208" t="s">
        <v>3916</v>
      </c>
      <c r="H22" s="199">
        <v>39.85</v>
      </c>
      <c r="I22" s="192" t="s">
        <v>3908</v>
      </c>
      <c r="J22" s="173">
        <v>3.71</v>
      </c>
      <c r="K22" s="168">
        <f t="shared" si="0"/>
        <v>147.84350000000001</v>
      </c>
      <c r="L22" s="188">
        <v>0.25619999999999998</v>
      </c>
      <c r="M22" s="188">
        <v>0.71409999999999996</v>
      </c>
      <c r="N22" s="182">
        <v>11</v>
      </c>
      <c r="O22" s="189" t="s">
        <v>130</v>
      </c>
      <c r="P22" s="184">
        <v>6</v>
      </c>
      <c r="Q22" s="189" t="s">
        <v>257</v>
      </c>
      <c r="R22" s="184" t="s">
        <v>3693</v>
      </c>
      <c r="S22" s="178"/>
    </row>
    <row r="23" spans="1:19" ht="23.25" x14ac:dyDescent="0.25">
      <c r="A23" s="180">
        <v>1</v>
      </c>
      <c r="B23" s="181">
        <f>IF(AND(G23&lt;&gt;"",H23&gt;0,I23&lt;&gt;"",J23&gt;0),COUNT($B$12:B22)+1,"")</f>
        <v>8</v>
      </c>
      <c r="C23" s="182" t="s">
        <v>4009</v>
      </c>
      <c r="D23" s="183" t="s">
        <v>3781</v>
      </c>
      <c r="E23" s="204">
        <v>72924</v>
      </c>
      <c r="F23" s="202">
        <v>42979</v>
      </c>
      <c r="G23" s="207" t="s">
        <v>3917</v>
      </c>
      <c r="H23" s="199">
        <v>30.47</v>
      </c>
      <c r="I23" s="192" t="s">
        <v>3908</v>
      </c>
      <c r="J23" s="173">
        <v>52.7</v>
      </c>
      <c r="K23" s="168">
        <f t="shared" si="0"/>
        <v>1605.769</v>
      </c>
      <c r="L23" s="188">
        <v>0.25619999999999998</v>
      </c>
      <c r="M23" s="188">
        <v>0.71409999999999996</v>
      </c>
      <c r="N23" s="182">
        <v>11</v>
      </c>
      <c r="O23" s="189" t="s">
        <v>130</v>
      </c>
      <c r="P23" s="184">
        <v>6</v>
      </c>
      <c r="Q23" s="189" t="s">
        <v>257</v>
      </c>
      <c r="R23" s="184" t="s">
        <v>3693</v>
      </c>
      <c r="S23" s="178"/>
    </row>
    <row r="24" spans="1:19" ht="23.25" x14ac:dyDescent="0.25">
      <c r="A24" s="180">
        <v>1</v>
      </c>
      <c r="B24" s="181">
        <f>IF(AND(G24&lt;&gt;"",H24&gt;0,I24&lt;&gt;"",J24&gt;0),COUNT($B$12:B23)+1,"")</f>
        <v>9</v>
      </c>
      <c r="C24" s="182" t="s">
        <v>4010</v>
      </c>
      <c r="D24" s="183" t="s">
        <v>3781</v>
      </c>
      <c r="E24" s="204">
        <v>72887</v>
      </c>
      <c r="F24" s="202">
        <v>42979</v>
      </c>
      <c r="G24" s="208" t="s">
        <v>3902</v>
      </c>
      <c r="H24" s="199">
        <v>1432.12</v>
      </c>
      <c r="I24" s="192" t="s">
        <v>3935</v>
      </c>
      <c r="J24" s="173">
        <v>1.32</v>
      </c>
      <c r="K24" s="168">
        <f t="shared" si="0"/>
        <v>1890.3984</v>
      </c>
      <c r="L24" s="188">
        <v>0.25619999999999998</v>
      </c>
      <c r="M24" s="188">
        <v>0.71409999999999996</v>
      </c>
      <c r="N24" s="182">
        <v>11</v>
      </c>
      <c r="O24" s="189" t="s">
        <v>130</v>
      </c>
      <c r="P24" s="184">
        <v>6</v>
      </c>
      <c r="Q24" s="189" t="s">
        <v>257</v>
      </c>
      <c r="R24" s="184" t="s">
        <v>3693</v>
      </c>
      <c r="S24" s="178"/>
    </row>
    <row r="25" spans="1:19" ht="23.25" x14ac:dyDescent="0.25">
      <c r="A25" s="180">
        <v>1</v>
      </c>
      <c r="B25" s="181">
        <f>IF(AND(G25&lt;&gt;"",H25&gt;0,I25&lt;&gt;"",J25&gt;0),COUNT($B$12:B24)+1,"")</f>
        <v>10</v>
      </c>
      <c r="C25" s="182" t="s">
        <v>4011</v>
      </c>
      <c r="D25" s="183" t="s">
        <v>3781</v>
      </c>
      <c r="E25" s="204">
        <v>72886</v>
      </c>
      <c r="F25" s="202">
        <v>42979</v>
      </c>
      <c r="G25" s="208" t="s">
        <v>3903</v>
      </c>
      <c r="H25" s="199">
        <v>182.82</v>
      </c>
      <c r="I25" s="192" t="s">
        <v>3935</v>
      </c>
      <c r="J25" s="173">
        <v>1.58</v>
      </c>
      <c r="K25" s="168">
        <f t="shared" si="0"/>
        <v>288.85559999999998</v>
      </c>
      <c r="L25" s="188">
        <v>0.25619999999999998</v>
      </c>
      <c r="M25" s="188">
        <v>0.71409999999999996</v>
      </c>
      <c r="N25" s="182">
        <v>11</v>
      </c>
      <c r="O25" s="189" t="s">
        <v>130</v>
      </c>
      <c r="P25" s="184">
        <v>6</v>
      </c>
      <c r="Q25" s="189" t="s">
        <v>257</v>
      </c>
      <c r="R25" s="184" t="s">
        <v>3693</v>
      </c>
      <c r="S25" s="178"/>
    </row>
    <row r="26" spans="1:19" ht="23.25" x14ac:dyDescent="0.25">
      <c r="A26" s="180">
        <v>1</v>
      </c>
      <c r="B26" s="181">
        <f>IF(AND(G26&lt;&gt;"",H26&gt;0,I26&lt;&gt;"",J26&gt;0),COUNT($B$12:B25)+1,"")</f>
        <v>11</v>
      </c>
      <c r="C26" s="182" t="s">
        <v>4012</v>
      </c>
      <c r="D26" s="183" t="s">
        <v>3781</v>
      </c>
      <c r="E26" s="204">
        <v>72893</v>
      </c>
      <c r="F26" s="202">
        <v>42979</v>
      </c>
      <c r="G26" s="208" t="s">
        <v>3916</v>
      </c>
      <c r="H26" s="199">
        <v>30.47</v>
      </c>
      <c r="I26" s="192" t="s">
        <v>3908</v>
      </c>
      <c r="J26" s="173">
        <v>3.71</v>
      </c>
      <c r="K26" s="168">
        <f t="shared" si="0"/>
        <v>113.0437</v>
      </c>
      <c r="L26" s="188">
        <v>0.25619999999999998</v>
      </c>
      <c r="M26" s="188">
        <v>0.71409999999999996</v>
      </c>
      <c r="N26" s="182">
        <v>11</v>
      </c>
      <c r="O26" s="189" t="s">
        <v>130</v>
      </c>
      <c r="P26" s="184">
        <v>6</v>
      </c>
      <c r="Q26" s="189" t="s">
        <v>257</v>
      </c>
      <c r="R26" s="184" t="s">
        <v>3693</v>
      </c>
      <c r="S26" s="178"/>
    </row>
    <row r="27" spans="1:19" x14ac:dyDescent="0.25">
      <c r="A27" s="180"/>
      <c r="B27" s="181" t="str">
        <f>IF(AND(G27&lt;&gt;"",H27&gt;0,I27&lt;&gt;"",J27&gt;0),COUNT($B$12:B26)+1,"")</f>
        <v/>
      </c>
      <c r="C27" s="182" t="s">
        <v>3940</v>
      </c>
      <c r="D27" s="183"/>
      <c r="E27" s="206"/>
      <c r="F27" s="187"/>
      <c r="G27" s="194" t="s">
        <v>3918</v>
      </c>
      <c r="H27" s="199"/>
      <c r="I27" s="192"/>
      <c r="J27" s="174"/>
      <c r="K27" s="179"/>
      <c r="L27" s="188"/>
      <c r="M27" s="188"/>
      <c r="N27" s="182"/>
      <c r="O27" s="189"/>
      <c r="P27" s="184"/>
      <c r="Q27" s="189"/>
      <c r="R27" s="184"/>
      <c r="S27" s="178"/>
    </row>
    <row r="28" spans="1:19" x14ac:dyDescent="0.25">
      <c r="A28" s="180">
        <v>1</v>
      </c>
      <c r="B28" s="181">
        <f>IF(AND(G28&lt;&gt;"",H28&gt;0,I28&lt;&gt;"",J28&gt;0),COUNT($B$12:B27)+1,"")</f>
        <v>12</v>
      </c>
      <c r="C28" s="182" t="s">
        <v>3943</v>
      </c>
      <c r="D28" s="183" t="s">
        <v>3781</v>
      </c>
      <c r="E28" s="204" t="s">
        <v>3919</v>
      </c>
      <c r="F28" s="202">
        <v>42979</v>
      </c>
      <c r="G28" s="208" t="s">
        <v>3921</v>
      </c>
      <c r="H28" s="199">
        <v>5</v>
      </c>
      <c r="I28" s="192" t="s">
        <v>19</v>
      </c>
      <c r="J28" s="173">
        <v>44.57</v>
      </c>
      <c r="K28" s="168">
        <f t="shared" ref="K28:K38" si="1">H28*J28</f>
        <v>222.85</v>
      </c>
      <c r="L28" s="188">
        <v>0.25619999999999998</v>
      </c>
      <c r="M28" s="188">
        <v>0.71409999999999996</v>
      </c>
      <c r="N28" s="182">
        <v>11</v>
      </c>
      <c r="O28" s="189" t="s">
        <v>130</v>
      </c>
      <c r="P28" s="184">
        <v>6</v>
      </c>
      <c r="Q28" s="189" t="s">
        <v>257</v>
      </c>
      <c r="R28" s="184" t="s">
        <v>3693</v>
      </c>
      <c r="S28" s="178"/>
    </row>
    <row r="29" spans="1:19" x14ac:dyDescent="0.25">
      <c r="A29" s="180">
        <v>1</v>
      </c>
      <c r="B29" s="181">
        <f>IF(AND(G29&lt;&gt;"",H29&gt;0,I29&lt;&gt;"",J29&gt;0),COUNT($B$12:B28)+1,"")</f>
        <v>13</v>
      </c>
      <c r="C29" s="182" t="s">
        <v>3944</v>
      </c>
      <c r="D29" s="183" t="s">
        <v>3781</v>
      </c>
      <c r="E29" s="204" t="s">
        <v>3920</v>
      </c>
      <c r="F29" s="202">
        <v>42979</v>
      </c>
      <c r="G29" s="208" t="s">
        <v>3922</v>
      </c>
      <c r="H29" s="199">
        <v>5</v>
      </c>
      <c r="I29" s="192" t="s">
        <v>19</v>
      </c>
      <c r="J29" s="173">
        <v>57.31</v>
      </c>
      <c r="K29" s="168">
        <f t="shared" si="1"/>
        <v>286.55</v>
      </c>
      <c r="L29" s="188">
        <v>0.25619999999999998</v>
      </c>
      <c r="M29" s="188">
        <v>0.71409999999999996</v>
      </c>
      <c r="N29" s="182">
        <v>11</v>
      </c>
      <c r="O29" s="189" t="s">
        <v>130</v>
      </c>
      <c r="P29" s="184">
        <v>6</v>
      </c>
      <c r="Q29" s="189" t="s">
        <v>257</v>
      </c>
      <c r="R29" s="184" t="s">
        <v>3693</v>
      </c>
      <c r="S29" s="178"/>
    </row>
    <row r="30" spans="1:19" x14ac:dyDescent="0.25">
      <c r="A30" s="180">
        <v>1</v>
      </c>
      <c r="B30" s="181">
        <f>IF(AND(G30&lt;&gt;"",H30&gt;0,I30&lt;&gt;"",J30&gt;0),COUNT($B$12:B29)+1,"")</f>
        <v>14</v>
      </c>
      <c r="C30" s="182" t="s">
        <v>3945</v>
      </c>
      <c r="D30" s="183" t="s">
        <v>3781</v>
      </c>
      <c r="E30" s="204" t="s">
        <v>3898</v>
      </c>
      <c r="F30" s="202">
        <v>42979</v>
      </c>
      <c r="G30" s="208" t="s">
        <v>3900</v>
      </c>
      <c r="H30" s="199">
        <v>1857.72</v>
      </c>
      <c r="I30" s="192" t="s">
        <v>3907</v>
      </c>
      <c r="J30" s="173">
        <v>1.77</v>
      </c>
      <c r="K30" s="168">
        <f t="shared" si="1"/>
        <v>3288.1644000000001</v>
      </c>
      <c r="L30" s="188">
        <v>0.25619999999999998</v>
      </c>
      <c r="M30" s="188">
        <v>0.71409999999999996</v>
      </c>
      <c r="N30" s="182">
        <v>11</v>
      </c>
      <c r="O30" s="189" t="s">
        <v>130</v>
      </c>
      <c r="P30" s="184">
        <v>6</v>
      </c>
      <c r="Q30" s="189" t="s">
        <v>257</v>
      </c>
      <c r="R30" s="184" t="s">
        <v>3693</v>
      </c>
      <c r="S30" s="178"/>
    </row>
    <row r="31" spans="1:19" x14ac:dyDescent="0.25">
      <c r="A31" s="180">
        <v>1</v>
      </c>
      <c r="B31" s="181">
        <f>IF(AND(G31&lt;&gt;"",H31&gt;0,I31&lt;&gt;"",J31&gt;0),COUNT($B$12:B30)+1,"")</f>
        <v>15</v>
      </c>
      <c r="C31" s="182" t="s">
        <v>3946</v>
      </c>
      <c r="D31" s="183" t="s">
        <v>3781</v>
      </c>
      <c r="E31" s="204">
        <v>72943</v>
      </c>
      <c r="F31" s="202">
        <v>42979</v>
      </c>
      <c r="G31" s="207" t="s">
        <v>3901</v>
      </c>
      <c r="H31" s="199">
        <v>1857.72</v>
      </c>
      <c r="I31" s="192" t="s">
        <v>3907</v>
      </c>
      <c r="J31" s="173">
        <v>1.61</v>
      </c>
      <c r="K31" s="168">
        <f t="shared" si="1"/>
        <v>2990.9292</v>
      </c>
      <c r="L31" s="188">
        <v>0.25619999999999998</v>
      </c>
      <c r="M31" s="188">
        <v>0.71409999999999996</v>
      </c>
      <c r="N31" s="182">
        <v>11</v>
      </c>
      <c r="O31" s="189" t="s">
        <v>130</v>
      </c>
      <c r="P31" s="184">
        <v>6</v>
      </c>
      <c r="Q31" s="189" t="s">
        <v>257</v>
      </c>
      <c r="R31" s="184" t="s">
        <v>3693</v>
      </c>
      <c r="S31" s="178"/>
    </row>
    <row r="32" spans="1:19" x14ac:dyDescent="0.25">
      <c r="A32" s="180">
        <v>1</v>
      </c>
      <c r="B32" s="181">
        <f>IF(AND(G32&lt;&gt;"",H32&gt;0,I32&lt;&gt;"",J32&gt;0),COUNT($B$12:B31)+1,"")</f>
        <v>16</v>
      </c>
      <c r="C32" s="182" t="s">
        <v>3947</v>
      </c>
      <c r="D32" s="183" t="s">
        <v>3924</v>
      </c>
      <c r="E32" s="204">
        <v>1</v>
      </c>
      <c r="F32" s="202">
        <v>42979</v>
      </c>
      <c r="G32" s="209" t="s">
        <v>3923</v>
      </c>
      <c r="H32" s="199">
        <v>74.31</v>
      </c>
      <c r="I32" s="192" t="s">
        <v>3908</v>
      </c>
      <c r="J32" s="173">
        <v>648.99</v>
      </c>
      <c r="K32" s="168">
        <f t="shared" si="1"/>
        <v>48226.446900000003</v>
      </c>
      <c r="L32" s="188">
        <v>0.25619999999999998</v>
      </c>
      <c r="M32" s="188">
        <v>0.71409999999999996</v>
      </c>
      <c r="N32" s="182">
        <v>11</v>
      </c>
      <c r="O32" s="189" t="s">
        <v>130</v>
      </c>
      <c r="P32" s="184">
        <v>6</v>
      </c>
      <c r="Q32" s="189" t="s">
        <v>257</v>
      </c>
      <c r="R32" s="184" t="s">
        <v>3693</v>
      </c>
      <c r="S32" s="178"/>
    </row>
    <row r="33" spans="1:19" ht="23.25" x14ac:dyDescent="0.25">
      <c r="A33" s="180">
        <v>1</v>
      </c>
      <c r="B33" s="181">
        <f>IF(AND(G33&lt;&gt;"",H33&gt;0,I33&lt;&gt;"",J33&gt;0),COUNT($B$12:B32)+1,"")</f>
        <v>17</v>
      </c>
      <c r="C33" s="182" t="s">
        <v>3948</v>
      </c>
      <c r="D33" s="183" t="s">
        <v>3781</v>
      </c>
      <c r="E33" s="204">
        <v>72887</v>
      </c>
      <c r="F33" s="202">
        <v>42979</v>
      </c>
      <c r="G33" s="208" t="s">
        <v>3902</v>
      </c>
      <c r="H33" s="199">
        <v>3492.51</v>
      </c>
      <c r="I33" s="192" t="s">
        <v>3935</v>
      </c>
      <c r="J33" s="173">
        <v>1.32</v>
      </c>
      <c r="K33" s="168">
        <f t="shared" si="1"/>
        <v>4610.1132000000007</v>
      </c>
      <c r="L33" s="188">
        <v>0.25619999999999998</v>
      </c>
      <c r="M33" s="188">
        <v>0.71409999999999996</v>
      </c>
      <c r="N33" s="182">
        <v>11</v>
      </c>
      <c r="O33" s="189" t="s">
        <v>130</v>
      </c>
      <c r="P33" s="184">
        <v>6</v>
      </c>
      <c r="Q33" s="189" t="s">
        <v>257</v>
      </c>
      <c r="R33" s="184" t="s">
        <v>3693</v>
      </c>
      <c r="S33" s="178"/>
    </row>
    <row r="34" spans="1:19" ht="23.25" x14ac:dyDescent="0.25">
      <c r="A34" s="180">
        <v>1</v>
      </c>
      <c r="B34" s="181">
        <f>IF(AND(G34&lt;&gt;"",H34&gt;0,I34&lt;&gt;"",J34&gt;0),COUNT($B$12:B33)+1,"")</f>
        <v>18</v>
      </c>
      <c r="C34" s="182" t="s">
        <v>3949</v>
      </c>
      <c r="D34" s="183" t="s">
        <v>3781</v>
      </c>
      <c r="E34" s="204">
        <v>72886</v>
      </c>
      <c r="F34" s="202">
        <v>42979</v>
      </c>
      <c r="G34" s="208" t="s">
        <v>3903</v>
      </c>
      <c r="H34" s="199">
        <v>445.85</v>
      </c>
      <c r="I34" s="192" t="s">
        <v>3935</v>
      </c>
      <c r="J34" s="173">
        <v>1.58</v>
      </c>
      <c r="K34" s="168">
        <f t="shared" si="1"/>
        <v>704.4430000000001</v>
      </c>
      <c r="L34" s="188">
        <v>0.25619999999999998</v>
      </c>
      <c r="M34" s="188">
        <v>0.71409999999999996</v>
      </c>
      <c r="N34" s="182">
        <v>11</v>
      </c>
      <c r="O34" s="189" t="s">
        <v>130</v>
      </c>
      <c r="P34" s="184">
        <v>6</v>
      </c>
      <c r="Q34" s="189" t="s">
        <v>257</v>
      </c>
      <c r="R34" s="184" t="s">
        <v>3693</v>
      </c>
      <c r="S34" s="178"/>
    </row>
    <row r="35" spans="1:19" ht="23.25" x14ac:dyDescent="0.25">
      <c r="A35" s="180">
        <v>1</v>
      </c>
      <c r="B35" s="181">
        <f>IF(AND(G35&lt;&gt;"",H35&gt;0,I35&lt;&gt;"",J35&gt;0),COUNT($B$12:B34)+1,"")</f>
        <v>19</v>
      </c>
      <c r="C35" s="182" t="s">
        <v>3950</v>
      </c>
      <c r="D35" s="183" t="s">
        <v>3781</v>
      </c>
      <c r="E35" s="204">
        <v>72891</v>
      </c>
      <c r="F35" s="202">
        <v>42979</v>
      </c>
      <c r="G35" s="208" t="s">
        <v>3904</v>
      </c>
      <c r="H35" s="199">
        <v>74.31</v>
      </c>
      <c r="I35" s="192" t="s">
        <v>3908</v>
      </c>
      <c r="J35" s="173">
        <v>6.9</v>
      </c>
      <c r="K35" s="168">
        <f t="shared" si="1"/>
        <v>512.73900000000003</v>
      </c>
      <c r="L35" s="188">
        <v>0.25619999999999998</v>
      </c>
      <c r="M35" s="188">
        <v>0.71409999999999996</v>
      </c>
      <c r="N35" s="182">
        <v>11</v>
      </c>
      <c r="O35" s="189" t="s">
        <v>130</v>
      </c>
      <c r="P35" s="184">
        <v>6</v>
      </c>
      <c r="Q35" s="189" t="s">
        <v>257</v>
      </c>
      <c r="R35" s="184" t="s">
        <v>3693</v>
      </c>
      <c r="S35" s="178"/>
    </row>
    <row r="36" spans="1:19" x14ac:dyDescent="0.25">
      <c r="A36" s="180">
        <v>1</v>
      </c>
      <c r="B36" s="181">
        <f>IF(AND(G36&lt;&gt;"",H36&gt;0,I36&lt;&gt;"",J36&gt;0),COUNT($B$12:B35)+1,"")</f>
        <v>20</v>
      </c>
      <c r="C36" s="182" t="s">
        <v>3951</v>
      </c>
      <c r="D36" s="183" t="s">
        <v>3781</v>
      </c>
      <c r="E36" s="204">
        <v>72943</v>
      </c>
      <c r="F36" s="202">
        <v>42979</v>
      </c>
      <c r="G36" s="207" t="s">
        <v>3901</v>
      </c>
      <c r="H36" s="199">
        <v>1857.72</v>
      </c>
      <c r="I36" s="192" t="s">
        <v>3907</v>
      </c>
      <c r="J36" s="173">
        <v>1.61</v>
      </c>
      <c r="K36" s="168">
        <f t="shared" si="1"/>
        <v>2990.9292</v>
      </c>
      <c r="L36" s="188">
        <v>0.25619999999999998</v>
      </c>
      <c r="M36" s="188">
        <v>0.71409999999999996</v>
      </c>
      <c r="N36" s="182">
        <v>11</v>
      </c>
      <c r="O36" s="189" t="s">
        <v>130</v>
      </c>
      <c r="P36" s="184">
        <v>6</v>
      </c>
      <c r="Q36" s="189" t="s">
        <v>257</v>
      </c>
      <c r="R36" s="184" t="s">
        <v>3693</v>
      </c>
      <c r="S36" s="178"/>
    </row>
    <row r="37" spans="1:19" x14ac:dyDescent="0.25">
      <c r="A37" s="180">
        <v>1</v>
      </c>
      <c r="B37" s="181">
        <f>IF(AND(G37&lt;&gt;"",H37&gt;0,I37&lt;&gt;"",J37&gt;0),COUNT($B$12:B36)+1,"")</f>
        <v>21</v>
      </c>
      <c r="C37" s="182" t="s">
        <v>3952</v>
      </c>
      <c r="D37" s="183" t="s">
        <v>3924</v>
      </c>
      <c r="E37" s="204">
        <v>1</v>
      </c>
      <c r="F37" s="202">
        <v>42979</v>
      </c>
      <c r="G37" s="209" t="s">
        <v>3923</v>
      </c>
      <c r="H37" s="199">
        <v>55.73</v>
      </c>
      <c r="I37" s="192" t="s">
        <v>3908</v>
      </c>
      <c r="J37" s="173">
        <v>648.99</v>
      </c>
      <c r="K37" s="168">
        <f t="shared" si="1"/>
        <v>36168.212699999996</v>
      </c>
      <c r="L37" s="188">
        <v>0.25619999999999998</v>
      </c>
      <c r="M37" s="188">
        <v>0.71409999999999996</v>
      </c>
      <c r="N37" s="182">
        <v>11</v>
      </c>
      <c r="O37" s="189" t="s">
        <v>130</v>
      </c>
      <c r="P37" s="184">
        <v>6</v>
      </c>
      <c r="Q37" s="189" t="s">
        <v>257</v>
      </c>
      <c r="R37" s="184" t="s">
        <v>3693</v>
      </c>
      <c r="S37" s="178"/>
    </row>
    <row r="38" spans="1:19" ht="29.25" customHeight="1" x14ac:dyDescent="0.25">
      <c r="A38" s="180">
        <v>1</v>
      </c>
      <c r="B38" s="181">
        <f>IF(AND(G38&lt;&gt;"",H38&gt;0,I38&lt;&gt;"",J38&gt;0),COUNT($B$12:B37)+1,"")</f>
        <v>22</v>
      </c>
      <c r="C38" s="182" t="s">
        <v>3953</v>
      </c>
      <c r="D38" s="183" t="s">
        <v>3781</v>
      </c>
      <c r="E38" s="204">
        <v>72887</v>
      </c>
      <c r="F38" s="202">
        <v>42979</v>
      </c>
      <c r="G38" s="208" t="s">
        <v>3902</v>
      </c>
      <c r="H38" s="199">
        <v>2619.39</v>
      </c>
      <c r="I38" s="192" t="s">
        <v>3935</v>
      </c>
      <c r="J38" s="173">
        <v>1.32</v>
      </c>
      <c r="K38" s="168">
        <f t="shared" si="1"/>
        <v>3457.5947999999999</v>
      </c>
      <c r="L38" s="188">
        <v>0.25619999999999998</v>
      </c>
      <c r="M38" s="188">
        <v>0.71409999999999996</v>
      </c>
      <c r="N38" s="182">
        <v>11</v>
      </c>
      <c r="O38" s="189" t="s">
        <v>130</v>
      </c>
      <c r="P38" s="184">
        <v>6</v>
      </c>
      <c r="Q38" s="189" t="s">
        <v>257</v>
      </c>
      <c r="R38" s="184" t="s">
        <v>3693</v>
      </c>
      <c r="S38" s="178"/>
    </row>
    <row r="39" spans="1:19" ht="29.25" customHeight="1" x14ac:dyDescent="0.25">
      <c r="A39" s="180">
        <v>1</v>
      </c>
      <c r="B39" s="181">
        <f>IF(AND(G39&lt;&gt;"",H39&gt;0,I39&lt;&gt;"",J39&gt;0),COUNT($B$12:B38)+1,"")</f>
        <v>23</v>
      </c>
      <c r="C39" s="182" t="s">
        <v>3954</v>
      </c>
      <c r="D39" s="183" t="s">
        <v>3781</v>
      </c>
      <c r="E39" s="204">
        <v>72886</v>
      </c>
      <c r="F39" s="202">
        <v>42979</v>
      </c>
      <c r="G39" s="208" t="s">
        <v>3903</v>
      </c>
      <c r="H39" s="201">
        <v>334.39</v>
      </c>
      <c r="I39" s="192" t="s">
        <v>3935</v>
      </c>
      <c r="J39" s="173">
        <v>1.58</v>
      </c>
      <c r="K39" s="168">
        <f t="shared" ref="K39:K40" si="2">H39*J39</f>
        <v>528.33619999999996</v>
      </c>
      <c r="L39" s="188">
        <v>0.25619999999999998</v>
      </c>
      <c r="M39" s="188">
        <v>0.71409999999999996</v>
      </c>
      <c r="N39" s="182">
        <v>11</v>
      </c>
      <c r="O39" s="189" t="s">
        <v>130</v>
      </c>
      <c r="P39" s="184">
        <v>6</v>
      </c>
      <c r="Q39" s="189" t="s">
        <v>257</v>
      </c>
      <c r="R39" s="184" t="s">
        <v>3693</v>
      </c>
      <c r="S39" s="178"/>
    </row>
    <row r="40" spans="1:19" ht="29.25" customHeight="1" x14ac:dyDescent="0.25">
      <c r="A40" s="180">
        <v>1</v>
      </c>
      <c r="B40" s="181">
        <f>IF(AND(G40&lt;&gt;"",H40&gt;0,I40&lt;&gt;"",J40&gt;0),COUNT($B$12:B39)+1,"")</f>
        <v>24</v>
      </c>
      <c r="C40" s="182" t="s">
        <v>3955</v>
      </c>
      <c r="D40" s="183" t="s">
        <v>3781</v>
      </c>
      <c r="E40" s="204">
        <v>72891</v>
      </c>
      <c r="F40" s="202">
        <v>42979</v>
      </c>
      <c r="G40" s="208" t="s">
        <v>3904</v>
      </c>
      <c r="H40" s="201">
        <v>55.73</v>
      </c>
      <c r="I40" s="192" t="s">
        <v>3908</v>
      </c>
      <c r="J40" s="173">
        <v>6.9</v>
      </c>
      <c r="K40" s="168">
        <f t="shared" si="2"/>
        <v>384.53699999999998</v>
      </c>
      <c r="L40" s="188">
        <v>0.25619999999999998</v>
      </c>
      <c r="M40" s="188">
        <v>0.71409999999999996</v>
      </c>
      <c r="N40" s="182">
        <v>11</v>
      </c>
      <c r="O40" s="189" t="s">
        <v>130</v>
      </c>
      <c r="P40" s="184">
        <v>6</v>
      </c>
      <c r="Q40" s="189" t="s">
        <v>257</v>
      </c>
      <c r="R40" s="184" t="s">
        <v>3693</v>
      </c>
      <c r="S40" s="178"/>
    </row>
    <row r="41" spans="1:19" ht="29.25" customHeight="1" x14ac:dyDescent="0.25">
      <c r="A41" s="180"/>
      <c r="B41" s="181"/>
      <c r="C41" s="182" t="s">
        <v>3942</v>
      </c>
      <c r="D41" s="183"/>
      <c r="E41" s="206"/>
      <c r="F41" s="187"/>
      <c r="G41" s="194" t="s">
        <v>3925</v>
      </c>
      <c r="H41" s="201"/>
      <c r="I41" s="192"/>
      <c r="J41" s="173"/>
      <c r="K41" s="168"/>
      <c r="L41" s="188"/>
      <c r="M41" s="188"/>
      <c r="N41" s="182"/>
      <c r="O41" s="189"/>
      <c r="P41" s="184"/>
      <c r="Q41" s="189"/>
      <c r="R41" s="184"/>
      <c r="S41" s="178"/>
    </row>
    <row r="42" spans="1:19" ht="29.25" customHeight="1" x14ac:dyDescent="0.25">
      <c r="A42" s="180">
        <v>1</v>
      </c>
      <c r="B42" s="181">
        <v>25</v>
      </c>
      <c r="C42" s="182" t="s">
        <v>3956</v>
      </c>
      <c r="D42" s="183" t="s">
        <v>3781</v>
      </c>
      <c r="E42" s="196">
        <v>4720</v>
      </c>
      <c r="F42" s="202">
        <v>42979</v>
      </c>
      <c r="G42" s="208" t="s">
        <v>3926</v>
      </c>
      <c r="H42" s="201">
        <v>32.51</v>
      </c>
      <c r="I42" s="192" t="s">
        <v>3908</v>
      </c>
      <c r="J42" s="173">
        <v>72.1798</v>
      </c>
      <c r="K42" s="168">
        <f t="shared" ref="K42:K47" si="3">H42*J42</f>
        <v>2346.565298</v>
      </c>
      <c r="L42" s="188">
        <v>0.25619999999999998</v>
      </c>
      <c r="M42" s="188">
        <v>0.71409999999999996</v>
      </c>
      <c r="N42" s="182">
        <v>11</v>
      </c>
      <c r="O42" s="189" t="s">
        <v>130</v>
      </c>
      <c r="P42" s="184">
        <v>6</v>
      </c>
      <c r="Q42" s="189" t="s">
        <v>257</v>
      </c>
      <c r="R42" s="184" t="s">
        <v>3693</v>
      </c>
      <c r="S42" s="178"/>
    </row>
    <row r="43" spans="1:19" ht="29.25" customHeight="1" x14ac:dyDescent="0.25">
      <c r="A43" s="180">
        <v>1</v>
      </c>
      <c r="B43" s="181">
        <v>26</v>
      </c>
      <c r="C43" s="182" t="s">
        <v>3957</v>
      </c>
      <c r="D43" s="183" t="s">
        <v>3781</v>
      </c>
      <c r="E43" s="204">
        <v>72887</v>
      </c>
      <c r="F43" s="202">
        <v>42979</v>
      </c>
      <c r="G43" s="208" t="s">
        <v>3902</v>
      </c>
      <c r="H43" s="201">
        <v>1527.97</v>
      </c>
      <c r="I43" s="192" t="s">
        <v>3935</v>
      </c>
      <c r="J43" s="173">
        <v>1.32</v>
      </c>
      <c r="K43" s="168">
        <f t="shared" si="3"/>
        <v>2016.9204000000002</v>
      </c>
      <c r="L43" s="188">
        <v>0.25619999999999998</v>
      </c>
      <c r="M43" s="188">
        <v>0.71409999999999996</v>
      </c>
      <c r="N43" s="182">
        <v>11</v>
      </c>
      <c r="O43" s="189" t="s">
        <v>130</v>
      </c>
      <c r="P43" s="184">
        <v>6</v>
      </c>
      <c r="Q43" s="189" t="s">
        <v>257</v>
      </c>
      <c r="R43" s="184" t="s">
        <v>3693</v>
      </c>
      <c r="S43" s="178"/>
    </row>
    <row r="44" spans="1:19" ht="29.25" customHeight="1" x14ac:dyDescent="0.25">
      <c r="A44" s="180">
        <v>1</v>
      </c>
      <c r="B44" s="181">
        <v>27</v>
      </c>
      <c r="C44" s="182" t="s">
        <v>3958</v>
      </c>
      <c r="D44" s="183" t="s">
        <v>3781</v>
      </c>
      <c r="E44" s="204">
        <v>72886</v>
      </c>
      <c r="F44" s="202">
        <v>42979</v>
      </c>
      <c r="G44" s="208" t="s">
        <v>3903</v>
      </c>
      <c r="H44" s="201">
        <v>195.06</v>
      </c>
      <c r="I44" s="192" t="s">
        <v>3935</v>
      </c>
      <c r="J44" s="173">
        <v>1.58</v>
      </c>
      <c r="K44" s="168">
        <f t="shared" si="3"/>
        <v>308.19480000000004</v>
      </c>
      <c r="L44" s="188">
        <v>0.25619999999999998</v>
      </c>
      <c r="M44" s="188">
        <v>0.71409999999999996</v>
      </c>
      <c r="N44" s="182">
        <v>11</v>
      </c>
      <c r="O44" s="189" t="s">
        <v>130</v>
      </c>
      <c r="P44" s="184">
        <v>6</v>
      </c>
      <c r="Q44" s="189" t="s">
        <v>257</v>
      </c>
      <c r="R44" s="184" t="s">
        <v>3693</v>
      </c>
      <c r="S44" s="178"/>
    </row>
    <row r="45" spans="1:19" ht="29.25" customHeight="1" x14ac:dyDescent="0.25">
      <c r="A45" s="180">
        <v>1</v>
      </c>
      <c r="B45" s="181">
        <v>28</v>
      </c>
      <c r="C45" s="182" t="s">
        <v>3959</v>
      </c>
      <c r="D45" s="183" t="s">
        <v>3781</v>
      </c>
      <c r="E45" s="196">
        <v>92396</v>
      </c>
      <c r="F45" s="202">
        <v>42979</v>
      </c>
      <c r="G45" s="208" t="s">
        <v>3927</v>
      </c>
      <c r="H45" s="201">
        <v>464.43</v>
      </c>
      <c r="I45" s="192" t="s">
        <v>3698</v>
      </c>
      <c r="J45" s="173">
        <v>60.46</v>
      </c>
      <c r="K45" s="168">
        <f t="shared" si="3"/>
        <v>28079.4378</v>
      </c>
      <c r="L45" s="188">
        <v>0.25619999999999998</v>
      </c>
      <c r="M45" s="188">
        <v>0.71409999999999996</v>
      </c>
      <c r="N45" s="182">
        <v>11</v>
      </c>
      <c r="O45" s="189" t="s">
        <v>130</v>
      </c>
      <c r="P45" s="184">
        <v>6</v>
      </c>
      <c r="Q45" s="189" t="s">
        <v>257</v>
      </c>
      <c r="R45" s="184" t="s">
        <v>3693</v>
      </c>
      <c r="S45" s="178"/>
    </row>
    <row r="46" spans="1:19" ht="29.25" customHeight="1" x14ac:dyDescent="0.25">
      <c r="A46" s="180">
        <v>1</v>
      </c>
      <c r="B46" s="181">
        <v>29</v>
      </c>
      <c r="C46" s="182" t="s">
        <v>3960</v>
      </c>
      <c r="D46" s="183" t="s">
        <v>3781</v>
      </c>
      <c r="E46" s="196">
        <v>36178</v>
      </c>
      <c r="F46" s="202">
        <v>42979</v>
      </c>
      <c r="G46" s="208" t="s">
        <v>3928</v>
      </c>
      <c r="H46" s="201">
        <v>774.05</v>
      </c>
      <c r="I46" s="192" t="s">
        <v>19</v>
      </c>
      <c r="J46" s="173">
        <v>7.68</v>
      </c>
      <c r="K46" s="168">
        <f t="shared" si="3"/>
        <v>5944.7039999999997</v>
      </c>
      <c r="L46" s="188">
        <v>0.25619999999999998</v>
      </c>
      <c r="M46" s="188">
        <v>0.71409999999999996</v>
      </c>
      <c r="N46" s="182">
        <v>11</v>
      </c>
      <c r="O46" s="189" t="s">
        <v>130</v>
      </c>
      <c r="P46" s="184">
        <v>6</v>
      </c>
      <c r="Q46" s="189" t="s">
        <v>257</v>
      </c>
      <c r="R46" s="184" t="s">
        <v>3693</v>
      </c>
      <c r="S46" s="178"/>
    </row>
    <row r="47" spans="1:19" ht="29.25" customHeight="1" x14ac:dyDescent="0.25">
      <c r="A47" s="180">
        <v>1</v>
      </c>
      <c r="B47" s="181">
        <v>30</v>
      </c>
      <c r="C47" s="182" t="s">
        <v>3961</v>
      </c>
      <c r="D47" s="183" t="s">
        <v>3781</v>
      </c>
      <c r="E47" s="196">
        <v>94265</v>
      </c>
      <c r="F47" s="202">
        <v>42979</v>
      </c>
      <c r="G47" s="208" t="s">
        <v>3929</v>
      </c>
      <c r="H47" s="201">
        <v>309.62</v>
      </c>
      <c r="I47" s="192" t="s">
        <v>3697</v>
      </c>
      <c r="J47" s="173">
        <v>33.65</v>
      </c>
      <c r="K47" s="168">
        <f t="shared" si="3"/>
        <v>10418.713</v>
      </c>
      <c r="L47" s="188">
        <v>0.25619999999999998</v>
      </c>
      <c r="M47" s="188">
        <v>0.71409999999999996</v>
      </c>
      <c r="N47" s="182">
        <v>11</v>
      </c>
      <c r="O47" s="189" t="s">
        <v>130</v>
      </c>
      <c r="P47" s="184">
        <v>6</v>
      </c>
      <c r="Q47" s="189" t="s">
        <v>257</v>
      </c>
      <c r="R47" s="184" t="s">
        <v>3693</v>
      </c>
      <c r="S47" s="178"/>
    </row>
    <row r="48" spans="1:19" ht="29.25" customHeight="1" x14ac:dyDescent="0.25">
      <c r="A48" s="180"/>
      <c r="B48" s="181"/>
      <c r="C48" s="182" t="s">
        <v>3962</v>
      </c>
      <c r="D48" s="185"/>
      <c r="E48" s="196"/>
      <c r="F48" s="187"/>
      <c r="G48" s="195" t="s">
        <v>3895</v>
      </c>
      <c r="H48" s="201"/>
      <c r="I48" s="192"/>
      <c r="J48" s="173"/>
      <c r="K48" s="168"/>
      <c r="L48" s="188"/>
      <c r="M48" s="188"/>
      <c r="N48" s="182"/>
      <c r="O48" s="189"/>
      <c r="P48" s="184"/>
      <c r="Q48" s="189"/>
      <c r="R48" s="184"/>
      <c r="S48" s="178"/>
    </row>
    <row r="49" spans="1:19" ht="29.25" customHeight="1" x14ac:dyDescent="0.25">
      <c r="A49" s="180"/>
      <c r="B49" s="181"/>
      <c r="C49" s="182" t="s">
        <v>3963</v>
      </c>
      <c r="D49" s="185"/>
      <c r="E49" s="196"/>
      <c r="F49" s="187"/>
      <c r="G49" s="210" t="s">
        <v>3932</v>
      </c>
      <c r="H49" s="201"/>
      <c r="I49" s="192"/>
      <c r="J49" s="173"/>
      <c r="K49" s="168"/>
      <c r="L49" s="188"/>
      <c r="M49" s="188"/>
      <c r="N49" s="182"/>
      <c r="O49" s="189"/>
      <c r="P49" s="184"/>
      <c r="Q49" s="189"/>
      <c r="R49" s="184"/>
      <c r="S49" s="178"/>
    </row>
    <row r="50" spans="1:19" ht="29.25" customHeight="1" x14ac:dyDescent="0.25">
      <c r="A50" s="180">
        <v>1</v>
      </c>
      <c r="B50" s="181">
        <v>31</v>
      </c>
      <c r="C50" s="182" t="s">
        <v>3964</v>
      </c>
      <c r="D50" s="185" t="s">
        <v>3781</v>
      </c>
      <c r="E50" s="196">
        <v>72947</v>
      </c>
      <c r="F50" s="202">
        <v>42979</v>
      </c>
      <c r="G50" s="208" t="s">
        <v>3906</v>
      </c>
      <c r="H50" s="201">
        <v>20.58</v>
      </c>
      <c r="I50" s="192" t="s">
        <v>3698</v>
      </c>
      <c r="J50" s="173">
        <v>27.93</v>
      </c>
      <c r="K50" s="168">
        <f t="shared" ref="K50:K51" si="4">H50*J50</f>
        <v>574.79939999999999</v>
      </c>
      <c r="L50" s="188">
        <v>0.25619999999999998</v>
      </c>
      <c r="M50" s="188">
        <v>0.71409999999999996</v>
      </c>
      <c r="N50" s="182">
        <v>11</v>
      </c>
      <c r="O50" s="189" t="s">
        <v>130</v>
      </c>
      <c r="P50" s="184">
        <v>6</v>
      </c>
      <c r="Q50" s="189" t="s">
        <v>257</v>
      </c>
      <c r="R50" s="184" t="s">
        <v>3693</v>
      </c>
      <c r="S50" s="178"/>
    </row>
    <row r="51" spans="1:19" ht="29.25" customHeight="1" x14ac:dyDescent="0.25">
      <c r="A51" s="180">
        <v>1</v>
      </c>
      <c r="B51" s="181">
        <v>32</v>
      </c>
      <c r="C51" s="182" t="s">
        <v>3965</v>
      </c>
      <c r="D51" s="185" t="s">
        <v>3781</v>
      </c>
      <c r="E51" s="196">
        <v>72947</v>
      </c>
      <c r="F51" s="202">
        <v>42979</v>
      </c>
      <c r="G51" s="208" t="s">
        <v>3906</v>
      </c>
      <c r="H51" s="201">
        <v>37.15</v>
      </c>
      <c r="I51" s="192" t="s">
        <v>3698</v>
      </c>
      <c r="J51" s="173">
        <v>27.93</v>
      </c>
      <c r="K51" s="168">
        <f t="shared" si="4"/>
        <v>1037.5995</v>
      </c>
      <c r="L51" s="188">
        <v>0.25619999999999998</v>
      </c>
      <c r="M51" s="188">
        <v>0.71409999999999996</v>
      </c>
      <c r="N51" s="182">
        <v>11</v>
      </c>
      <c r="O51" s="189" t="s">
        <v>130</v>
      </c>
      <c r="P51" s="184">
        <v>6</v>
      </c>
      <c r="Q51" s="189" t="s">
        <v>257</v>
      </c>
      <c r="R51" s="184" t="s">
        <v>3693</v>
      </c>
      <c r="S51" s="178"/>
    </row>
    <row r="52" spans="1:19" ht="29.25" customHeight="1" x14ac:dyDescent="0.25">
      <c r="A52" s="180"/>
      <c r="B52" s="181" t="str">
        <f>IF(AND(G52&lt;&gt;"",H52&gt;0,I52&lt;&gt;"",J52&gt;0),COUNT($B$12:B51)+1,"")</f>
        <v/>
      </c>
      <c r="C52" s="182">
        <v>3</v>
      </c>
      <c r="D52" s="183"/>
      <c r="E52" s="206"/>
      <c r="F52" s="187"/>
      <c r="G52" s="194" t="s">
        <v>3937</v>
      </c>
      <c r="H52" s="199"/>
      <c r="I52" s="192"/>
      <c r="J52" s="174"/>
      <c r="K52" s="179"/>
      <c r="L52" s="188"/>
      <c r="M52" s="188"/>
      <c r="N52" s="182"/>
      <c r="O52" s="189"/>
      <c r="P52" s="184"/>
      <c r="Q52" s="189"/>
      <c r="R52" s="184"/>
      <c r="S52" s="178"/>
    </row>
    <row r="53" spans="1:19" ht="29.25" customHeight="1" x14ac:dyDescent="0.25">
      <c r="A53" s="180"/>
      <c r="B53" s="181"/>
      <c r="C53" s="182" t="s">
        <v>3966</v>
      </c>
      <c r="D53" s="183"/>
      <c r="E53" s="204"/>
      <c r="F53" s="202"/>
      <c r="G53" s="210" t="s">
        <v>3938</v>
      </c>
      <c r="H53" s="199"/>
      <c r="I53" s="192"/>
      <c r="J53" s="173"/>
      <c r="K53" s="168"/>
      <c r="L53" s="188"/>
      <c r="M53" s="188"/>
      <c r="N53" s="182"/>
      <c r="O53" s="189"/>
      <c r="P53" s="184"/>
      <c r="Q53" s="189"/>
      <c r="R53" s="184"/>
      <c r="S53" s="178"/>
    </row>
    <row r="54" spans="1:19" ht="29.25" customHeight="1" x14ac:dyDescent="0.25">
      <c r="A54" s="180">
        <v>1</v>
      </c>
      <c r="B54" s="181">
        <f>IF(AND(G54&lt;&gt;"",H54&gt;0,I54&lt;&gt;"",J54&gt;0),COUNT($B$12:B53)+1,"")</f>
        <v>33</v>
      </c>
      <c r="C54" s="182" t="s">
        <v>3967</v>
      </c>
      <c r="D54" s="183" t="s">
        <v>3781</v>
      </c>
      <c r="E54" s="204" t="s">
        <v>3919</v>
      </c>
      <c r="F54" s="202">
        <v>42979</v>
      </c>
      <c r="G54" s="208" t="s">
        <v>3921</v>
      </c>
      <c r="H54" s="199">
        <v>5</v>
      </c>
      <c r="I54" s="192" t="s">
        <v>3908</v>
      </c>
      <c r="J54" s="173">
        <v>44.57</v>
      </c>
      <c r="K54" s="168">
        <f t="shared" ref="K54:K69" si="5">H54*J54</f>
        <v>222.85</v>
      </c>
      <c r="L54" s="188">
        <v>0.25619999999999998</v>
      </c>
      <c r="M54" s="188">
        <v>0.71409999999999996</v>
      </c>
      <c r="N54" s="182">
        <v>11</v>
      </c>
      <c r="O54" s="189" t="s">
        <v>130</v>
      </c>
      <c r="P54" s="184">
        <v>6</v>
      </c>
      <c r="Q54" s="189" t="s">
        <v>257</v>
      </c>
      <c r="R54" s="184" t="s">
        <v>3693</v>
      </c>
      <c r="S54" s="178"/>
    </row>
    <row r="55" spans="1:19" ht="29.25" customHeight="1" x14ac:dyDescent="0.25">
      <c r="A55" s="180">
        <v>1</v>
      </c>
      <c r="B55" s="181">
        <f>IF(AND(G55&lt;&gt;"",H55&gt;0,I55&lt;&gt;"",J55&gt;0),COUNT($B$12:B54)+1,"")</f>
        <v>34</v>
      </c>
      <c r="C55" s="182" t="s">
        <v>3968</v>
      </c>
      <c r="D55" s="183" t="s">
        <v>3781</v>
      </c>
      <c r="E55" s="204" t="s">
        <v>3920</v>
      </c>
      <c r="F55" s="202">
        <v>42979</v>
      </c>
      <c r="G55" s="208" t="s">
        <v>3922</v>
      </c>
      <c r="H55" s="199">
        <v>5</v>
      </c>
      <c r="I55" s="192" t="s">
        <v>3908</v>
      </c>
      <c r="J55" s="173">
        <v>57.31</v>
      </c>
      <c r="K55" s="168">
        <f t="shared" si="5"/>
        <v>286.55</v>
      </c>
      <c r="L55" s="188">
        <v>0.25619999999999998</v>
      </c>
      <c r="M55" s="188">
        <v>0.71409999999999996</v>
      </c>
      <c r="N55" s="182">
        <v>11</v>
      </c>
      <c r="O55" s="189" t="s">
        <v>130</v>
      </c>
      <c r="P55" s="184">
        <v>6</v>
      </c>
      <c r="Q55" s="189" t="s">
        <v>257</v>
      </c>
      <c r="R55" s="184" t="s">
        <v>3693</v>
      </c>
    </row>
    <row r="56" spans="1:19" ht="29.25" customHeight="1" x14ac:dyDescent="0.25">
      <c r="A56" s="180">
        <v>1</v>
      </c>
      <c r="B56" s="181">
        <f>IF(AND(G56&lt;&gt;"",H56&gt;0,I56&lt;&gt;"",J56&gt;0),COUNT($B$12:B55)+1,"")</f>
        <v>35</v>
      </c>
      <c r="C56" s="182" t="s">
        <v>3969</v>
      </c>
      <c r="D56" s="183" t="s">
        <v>3781</v>
      </c>
      <c r="E56" s="204">
        <v>96400</v>
      </c>
      <c r="F56" s="202">
        <v>42979</v>
      </c>
      <c r="G56" s="208" t="s">
        <v>3915</v>
      </c>
      <c r="H56" s="199">
        <v>132.6</v>
      </c>
      <c r="I56" s="192" t="s">
        <v>3908</v>
      </c>
      <c r="J56" s="173">
        <v>92.37</v>
      </c>
      <c r="K56" s="168">
        <f t="shared" si="5"/>
        <v>12248.262000000001</v>
      </c>
      <c r="L56" s="188">
        <v>0.25619999999999998</v>
      </c>
      <c r="M56" s="188">
        <v>0.71409999999999996</v>
      </c>
      <c r="N56" s="182">
        <v>11</v>
      </c>
      <c r="O56" s="189" t="s">
        <v>130</v>
      </c>
      <c r="P56" s="184">
        <v>6</v>
      </c>
      <c r="Q56" s="189" t="s">
        <v>257</v>
      </c>
      <c r="R56" s="184" t="s">
        <v>3693</v>
      </c>
    </row>
    <row r="57" spans="1:19" ht="29.25" customHeight="1" x14ac:dyDescent="0.25">
      <c r="A57" s="180">
        <v>1</v>
      </c>
      <c r="B57" s="181">
        <f>IF(AND(G57&lt;&gt;"",H57&gt;0,I57&lt;&gt;"",J57&gt;0),COUNT($B$12:B56)+1,"")</f>
        <v>36</v>
      </c>
      <c r="C57" s="182" t="s">
        <v>3970</v>
      </c>
      <c r="D57" s="183" t="s">
        <v>3781</v>
      </c>
      <c r="E57" s="204">
        <v>72887</v>
      </c>
      <c r="F57" s="202">
        <v>42979</v>
      </c>
      <c r="G57" s="208" t="s">
        <v>3902</v>
      </c>
      <c r="H57" s="199">
        <v>6232.2</v>
      </c>
      <c r="I57" s="192" t="s">
        <v>3935</v>
      </c>
      <c r="J57" s="173">
        <v>1.32</v>
      </c>
      <c r="K57" s="168">
        <f t="shared" si="5"/>
        <v>8226.5040000000008</v>
      </c>
      <c r="L57" s="188">
        <v>0.25619999999999998</v>
      </c>
      <c r="M57" s="188">
        <v>0.71409999999999996</v>
      </c>
      <c r="N57" s="182">
        <v>11</v>
      </c>
      <c r="O57" s="189" t="s">
        <v>130</v>
      </c>
      <c r="P57" s="184">
        <v>6</v>
      </c>
      <c r="Q57" s="189" t="s">
        <v>257</v>
      </c>
      <c r="R57" s="184" t="s">
        <v>3693</v>
      </c>
    </row>
    <row r="58" spans="1:19" ht="29.25" customHeight="1" x14ac:dyDescent="0.25">
      <c r="A58" s="180">
        <v>1</v>
      </c>
      <c r="B58" s="181">
        <f>IF(AND(G58&lt;&gt;"",H58&gt;0,I58&lt;&gt;"",J58&gt;0),COUNT($B$12:B57)+1,"")</f>
        <v>37</v>
      </c>
      <c r="C58" s="182" t="s">
        <v>3971</v>
      </c>
      <c r="D58" s="183" t="s">
        <v>3781</v>
      </c>
      <c r="E58" s="204">
        <v>72886</v>
      </c>
      <c r="F58" s="202">
        <v>42979</v>
      </c>
      <c r="G58" s="208" t="s">
        <v>3903</v>
      </c>
      <c r="H58" s="199">
        <v>795.6</v>
      </c>
      <c r="I58" s="192" t="s">
        <v>3935</v>
      </c>
      <c r="J58" s="173">
        <v>1.58</v>
      </c>
      <c r="K58" s="168">
        <f t="shared" si="5"/>
        <v>1257.048</v>
      </c>
      <c r="L58" s="188">
        <v>0.25619999999999998</v>
      </c>
      <c r="M58" s="188">
        <v>0.71409999999999996</v>
      </c>
      <c r="N58" s="182">
        <v>11</v>
      </c>
      <c r="O58" s="189" t="s">
        <v>130</v>
      </c>
      <c r="P58" s="184">
        <v>6</v>
      </c>
      <c r="Q58" s="189" t="s">
        <v>257</v>
      </c>
      <c r="R58" s="184" t="s">
        <v>3693</v>
      </c>
    </row>
    <row r="59" spans="1:19" ht="29.25" customHeight="1" x14ac:dyDescent="0.25">
      <c r="A59" s="180">
        <v>1</v>
      </c>
      <c r="B59" s="181">
        <f>IF(AND(G59&lt;&gt;"",H59&gt;0,I59&lt;&gt;"",J59&gt;0),COUNT($B$12:B58)+1,"")</f>
        <v>38</v>
      </c>
      <c r="C59" s="182" t="s">
        <v>3972</v>
      </c>
      <c r="D59" s="183" t="s">
        <v>3781</v>
      </c>
      <c r="E59" s="204">
        <v>72893</v>
      </c>
      <c r="F59" s="202">
        <v>42979</v>
      </c>
      <c r="G59" s="208" t="s">
        <v>3916</v>
      </c>
      <c r="H59" s="199">
        <v>132.6</v>
      </c>
      <c r="I59" s="192" t="s">
        <v>3908</v>
      </c>
      <c r="J59" s="173">
        <v>3.71</v>
      </c>
      <c r="K59" s="168">
        <f t="shared" si="5"/>
        <v>491.94599999999997</v>
      </c>
      <c r="L59" s="188">
        <v>0.25619999999999998</v>
      </c>
      <c r="M59" s="188">
        <v>0.71409999999999996</v>
      </c>
      <c r="N59" s="182">
        <v>11</v>
      </c>
      <c r="O59" s="189" t="s">
        <v>130</v>
      </c>
      <c r="P59" s="184">
        <v>6</v>
      </c>
      <c r="Q59" s="189" t="s">
        <v>257</v>
      </c>
      <c r="R59" s="184" t="s">
        <v>3693</v>
      </c>
    </row>
    <row r="60" spans="1:19" ht="29.25" customHeight="1" x14ac:dyDescent="0.25">
      <c r="A60" s="180">
        <v>1</v>
      </c>
      <c r="B60" s="181">
        <f>IF(AND(G60&lt;&gt;"",H60&gt;0,I60&lt;&gt;"",J60&gt;0),COUNT($B$12:B59)+1,"")</f>
        <v>39</v>
      </c>
      <c r="C60" s="182" t="s">
        <v>3973</v>
      </c>
      <c r="D60" s="183" t="s">
        <v>3781</v>
      </c>
      <c r="E60" s="204">
        <v>72924</v>
      </c>
      <c r="F60" s="202">
        <v>42979</v>
      </c>
      <c r="G60" s="207" t="s">
        <v>3917</v>
      </c>
      <c r="H60" s="199">
        <v>101.4</v>
      </c>
      <c r="I60" s="192" t="s">
        <v>3908</v>
      </c>
      <c r="J60" s="173">
        <v>52.7</v>
      </c>
      <c r="K60" s="168">
        <f t="shared" si="5"/>
        <v>5343.7800000000007</v>
      </c>
      <c r="L60" s="188">
        <v>0.25619999999999998</v>
      </c>
      <c r="M60" s="188">
        <v>0.71409999999999996</v>
      </c>
      <c r="N60" s="182">
        <v>11</v>
      </c>
      <c r="O60" s="189" t="s">
        <v>130</v>
      </c>
      <c r="P60" s="184">
        <v>6</v>
      </c>
      <c r="Q60" s="189" t="s">
        <v>257</v>
      </c>
      <c r="R60" s="184" t="s">
        <v>3693</v>
      </c>
    </row>
    <row r="61" spans="1:19" ht="29.25" customHeight="1" x14ac:dyDescent="0.25">
      <c r="A61" s="180">
        <v>1</v>
      </c>
      <c r="B61" s="181">
        <f>IF(AND(G61&lt;&gt;"",H61&gt;0,I61&lt;&gt;"",J61&gt;0),COUNT($B$12:B60)+1,"")</f>
        <v>40</v>
      </c>
      <c r="C61" s="182" t="s">
        <v>3974</v>
      </c>
      <c r="D61" s="183" t="s">
        <v>3781</v>
      </c>
      <c r="E61" s="204">
        <v>72887</v>
      </c>
      <c r="F61" s="202">
        <v>42979</v>
      </c>
      <c r="G61" s="208" t="s">
        <v>3902</v>
      </c>
      <c r="H61" s="199">
        <v>4765.8</v>
      </c>
      <c r="I61" s="192" t="s">
        <v>3935</v>
      </c>
      <c r="J61" s="173">
        <v>1.32</v>
      </c>
      <c r="K61" s="168">
        <f t="shared" si="5"/>
        <v>6290.8560000000007</v>
      </c>
      <c r="L61" s="188">
        <v>0.25619999999999998</v>
      </c>
      <c r="M61" s="188">
        <v>0.71409999999999996</v>
      </c>
      <c r="N61" s="182">
        <v>11</v>
      </c>
      <c r="O61" s="189" t="s">
        <v>130</v>
      </c>
      <c r="P61" s="184">
        <v>6</v>
      </c>
      <c r="Q61" s="189" t="s">
        <v>257</v>
      </c>
      <c r="R61" s="184" t="s">
        <v>3693</v>
      </c>
    </row>
    <row r="62" spans="1:19" ht="29.25" customHeight="1" x14ac:dyDescent="0.25">
      <c r="A62" s="180">
        <v>1</v>
      </c>
      <c r="B62" s="181">
        <f>IF(AND(G62&lt;&gt;"",H62&gt;0,I62&lt;&gt;"",J62&gt;0),COUNT($B$12:B61)+1,"")</f>
        <v>41</v>
      </c>
      <c r="C62" s="182" t="s">
        <v>3975</v>
      </c>
      <c r="D62" s="183" t="s">
        <v>3781</v>
      </c>
      <c r="E62" s="204">
        <v>72886</v>
      </c>
      <c r="F62" s="202">
        <v>42979</v>
      </c>
      <c r="G62" s="208" t="s">
        <v>3903</v>
      </c>
      <c r="H62" s="199">
        <v>608.4</v>
      </c>
      <c r="I62" s="192" t="s">
        <v>3935</v>
      </c>
      <c r="J62" s="173">
        <v>1.58</v>
      </c>
      <c r="K62" s="168">
        <f t="shared" si="5"/>
        <v>961.27200000000005</v>
      </c>
      <c r="L62" s="188">
        <v>0.25619999999999998</v>
      </c>
      <c r="M62" s="188">
        <v>0.71409999999999996</v>
      </c>
      <c r="N62" s="182">
        <v>11</v>
      </c>
      <c r="O62" s="189" t="s">
        <v>130</v>
      </c>
      <c r="P62" s="184">
        <v>6</v>
      </c>
      <c r="Q62" s="189" t="s">
        <v>257</v>
      </c>
      <c r="R62" s="184" t="s">
        <v>3693</v>
      </c>
    </row>
    <row r="63" spans="1:19" ht="29.25" customHeight="1" x14ac:dyDescent="0.25">
      <c r="A63" s="180">
        <v>1</v>
      </c>
      <c r="B63" s="181">
        <f>IF(AND(G63&lt;&gt;"",H63&gt;0,I63&lt;&gt;"",J63&gt;0),COUNT($B$12:B62)+1,"")</f>
        <v>42</v>
      </c>
      <c r="C63" s="182" t="s">
        <v>3976</v>
      </c>
      <c r="D63" s="183" t="s">
        <v>3781</v>
      </c>
      <c r="E63" s="204">
        <v>72893</v>
      </c>
      <c r="F63" s="202">
        <v>42979</v>
      </c>
      <c r="G63" s="208" t="s">
        <v>3916</v>
      </c>
      <c r="H63" s="199">
        <v>101.4</v>
      </c>
      <c r="I63" s="192" t="s">
        <v>3908</v>
      </c>
      <c r="J63" s="173">
        <v>3.71</v>
      </c>
      <c r="K63" s="168">
        <f t="shared" si="5"/>
        <v>376.19400000000002</v>
      </c>
      <c r="L63" s="188">
        <v>0.25619999999999998</v>
      </c>
      <c r="M63" s="188">
        <v>0.71409999999999996</v>
      </c>
      <c r="N63" s="182">
        <v>11</v>
      </c>
      <c r="O63" s="189" t="s">
        <v>130</v>
      </c>
      <c r="P63" s="184">
        <v>6</v>
      </c>
      <c r="Q63" s="189" t="s">
        <v>257</v>
      </c>
      <c r="R63" s="184" t="s">
        <v>3693</v>
      </c>
    </row>
    <row r="64" spans="1:19" ht="29.25" customHeight="1" x14ac:dyDescent="0.25">
      <c r="A64" s="180">
        <v>1</v>
      </c>
      <c r="B64" s="181">
        <f>IF(AND(G64&lt;&gt;"",H64&gt;0,I64&lt;&gt;"",J64&gt;0),COUNT($B$12:B63)+1,"")</f>
        <v>43</v>
      </c>
      <c r="C64" s="182" t="s">
        <v>3977</v>
      </c>
      <c r="D64" s="183" t="s">
        <v>3781</v>
      </c>
      <c r="E64" s="204">
        <v>96401</v>
      </c>
      <c r="F64" s="202">
        <v>42979</v>
      </c>
      <c r="G64" s="214" t="s">
        <v>3980</v>
      </c>
      <c r="H64" s="199">
        <v>780</v>
      </c>
      <c r="I64" s="192" t="s">
        <v>3908</v>
      </c>
      <c r="J64" s="173">
        <v>5.04</v>
      </c>
      <c r="K64" s="168">
        <f t="shared" si="5"/>
        <v>3931.2</v>
      </c>
      <c r="L64" s="188">
        <v>0.25619999999999998</v>
      </c>
      <c r="M64" s="188">
        <v>0.71409999999999996</v>
      </c>
      <c r="N64" s="182">
        <v>11</v>
      </c>
      <c r="O64" s="189" t="s">
        <v>130</v>
      </c>
      <c r="P64" s="184">
        <v>6</v>
      </c>
      <c r="Q64" s="189" t="s">
        <v>257</v>
      </c>
      <c r="R64" s="184" t="s">
        <v>3693</v>
      </c>
    </row>
    <row r="65" spans="1:18" ht="29.25" customHeight="1" x14ac:dyDescent="0.25">
      <c r="A65" s="180">
        <v>1</v>
      </c>
      <c r="B65" s="181">
        <f>IF(AND(G65&lt;&gt;"",H65&gt;0,I65&lt;&gt;"",J65&gt;0),COUNT($B$12:B64)+1,"")</f>
        <v>44</v>
      </c>
      <c r="C65" s="182" t="s">
        <v>3978</v>
      </c>
      <c r="D65" s="183" t="s">
        <v>3781</v>
      </c>
      <c r="E65" s="204">
        <v>72893</v>
      </c>
      <c r="F65" s="202">
        <v>42979</v>
      </c>
      <c r="G65" s="214" t="s">
        <v>3980</v>
      </c>
      <c r="H65" s="199">
        <v>780</v>
      </c>
      <c r="I65" s="192" t="s">
        <v>3908</v>
      </c>
      <c r="J65" s="173">
        <v>1.61</v>
      </c>
      <c r="K65" s="168">
        <f t="shared" si="5"/>
        <v>1255.8000000000002</v>
      </c>
      <c r="L65" s="188">
        <v>0.25619999999999998</v>
      </c>
      <c r="M65" s="188">
        <v>0.71409999999999996</v>
      </c>
      <c r="N65" s="182">
        <v>11</v>
      </c>
      <c r="O65" s="189" t="s">
        <v>130</v>
      </c>
      <c r="P65" s="184">
        <v>6</v>
      </c>
      <c r="Q65" s="189" t="s">
        <v>257</v>
      </c>
      <c r="R65" s="184" t="s">
        <v>3693</v>
      </c>
    </row>
    <row r="66" spans="1:18" ht="29.25" customHeight="1" x14ac:dyDescent="0.25">
      <c r="A66" s="180">
        <v>1</v>
      </c>
      <c r="B66" s="181">
        <f>IF(AND(G66&lt;&gt;"",H66&gt;0,I66&lt;&gt;"",J66&gt;0),COUNT($B$12:B65)+1,"")</f>
        <v>45</v>
      </c>
      <c r="C66" s="182" t="s">
        <v>3979</v>
      </c>
      <c r="D66" s="183" t="s">
        <v>3781</v>
      </c>
      <c r="E66" s="204">
        <v>1</v>
      </c>
      <c r="F66" s="202">
        <v>42979</v>
      </c>
      <c r="G66" s="197" t="s">
        <v>3901</v>
      </c>
      <c r="H66" s="199">
        <v>31.2</v>
      </c>
      <c r="I66" s="192" t="s">
        <v>3908</v>
      </c>
      <c r="J66" s="173">
        <v>648.99</v>
      </c>
      <c r="K66" s="168">
        <f t="shared" si="5"/>
        <v>20248.488000000001</v>
      </c>
      <c r="L66" s="188">
        <v>0.25619999999999998</v>
      </c>
      <c r="M66" s="188">
        <v>0.71409999999999996</v>
      </c>
      <c r="N66" s="182">
        <v>11</v>
      </c>
      <c r="O66" s="189" t="s">
        <v>130</v>
      </c>
      <c r="P66" s="184">
        <v>6</v>
      </c>
      <c r="Q66" s="189" t="s">
        <v>257</v>
      </c>
      <c r="R66" s="184" t="s">
        <v>3693</v>
      </c>
    </row>
    <row r="67" spans="1:18" ht="29.25" customHeight="1" x14ac:dyDescent="0.25">
      <c r="A67" s="180">
        <v>1</v>
      </c>
      <c r="B67" s="181">
        <f>IF(AND(G67&lt;&gt;"",H67&gt;0,I67&lt;&gt;"",J67&gt;0),COUNT($B$12:B66)+1,"")</f>
        <v>46</v>
      </c>
      <c r="C67" s="182" t="s">
        <v>3982</v>
      </c>
      <c r="D67" s="183" t="s">
        <v>3806</v>
      </c>
      <c r="E67" s="204">
        <v>72887</v>
      </c>
      <c r="F67" s="202">
        <v>42979</v>
      </c>
      <c r="G67" s="208" t="s">
        <v>3981</v>
      </c>
      <c r="H67" s="199">
        <v>1466.4</v>
      </c>
      <c r="I67" s="192" t="s">
        <v>3908</v>
      </c>
      <c r="J67" s="173">
        <v>1.32</v>
      </c>
      <c r="K67" s="168">
        <f t="shared" si="5"/>
        <v>1935.6480000000001</v>
      </c>
      <c r="L67" s="188">
        <v>0.25619999999999998</v>
      </c>
      <c r="M67" s="188">
        <v>0.71409999999999996</v>
      </c>
      <c r="N67" s="182">
        <v>11</v>
      </c>
      <c r="O67" s="189" t="s">
        <v>130</v>
      </c>
      <c r="P67" s="184">
        <v>6</v>
      </c>
      <c r="Q67" s="189" t="s">
        <v>257</v>
      </c>
      <c r="R67" s="184" t="s">
        <v>3693</v>
      </c>
    </row>
    <row r="68" spans="1:18" ht="29.25" customHeight="1" x14ac:dyDescent="0.25">
      <c r="A68" s="180">
        <v>1</v>
      </c>
      <c r="B68" s="181">
        <f>IF(AND(G68&lt;&gt;"",H68&gt;0,I68&lt;&gt;"",J68&gt;0),COUNT($B$12:B67)+1,"")</f>
        <v>47</v>
      </c>
      <c r="C68" s="182" t="s">
        <v>3983</v>
      </c>
      <c r="D68" s="183" t="s">
        <v>3781</v>
      </c>
      <c r="E68" s="204">
        <v>72886</v>
      </c>
      <c r="F68" s="202">
        <v>42979</v>
      </c>
      <c r="G68" s="208" t="s">
        <v>3902</v>
      </c>
      <c r="H68" s="199">
        <v>187.2</v>
      </c>
      <c r="I68" s="192" t="s">
        <v>3935</v>
      </c>
      <c r="J68" s="173">
        <v>1.58</v>
      </c>
      <c r="K68" s="168">
        <f t="shared" si="5"/>
        <v>295.77600000000001</v>
      </c>
      <c r="L68" s="188">
        <v>0.25619999999999998</v>
      </c>
      <c r="M68" s="188">
        <v>0.71409999999999996</v>
      </c>
      <c r="N68" s="182">
        <v>11</v>
      </c>
      <c r="O68" s="189" t="s">
        <v>130</v>
      </c>
      <c r="P68" s="184">
        <v>6</v>
      </c>
      <c r="Q68" s="189" t="s">
        <v>257</v>
      </c>
      <c r="R68" s="184" t="s">
        <v>3693</v>
      </c>
    </row>
    <row r="69" spans="1:18" ht="29.25" customHeight="1" x14ac:dyDescent="0.25">
      <c r="A69" s="180">
        <v>1</v>
      </c>
      <c r="B69" s="181">
        <f>IF(AND(G69&lt;&gt;"",H69&gt;0,I69&lt;&gt;"",J69&gt;0),COUNT($B$12:B68)+1,"")</f>
        <v>48</v>
      </c>
      <c r="C69" s="182" t="s">
        <v>3984</v>
      </c>
      <c r="D69" s="183" t="s">
        <v>3781</v>
      </c>
      <c r="E69" s="204">
        <v>72893</v>
      </c>
      <c r="F69" s="202">
        <v>42979</v>
      </c>
      <c r="G69" s="208" t="s">
        <v>3903</v>
      </c>
      <c r="H69" s="199">
        <v>31.2</v>
      </c>
      <c r="I69" s="192" t="s">
        <v>3935</v>
      </c>
      <c r="J69" s="173">
        <v>6.9</v>
      </c>
      <c r="K69" s="168">
        <f t="shared" si="5"/>
        <v>215.28</v>
      </c>
      <c r="L69" s="188">
        <v>0.25619999999999998</v>
      </c>
      <c r="M69" s="188">
        <v>0.71409999999999996</v>
      </c>
      <c r="N69" s="182">
        <v>11</v>
      </c>
      <c r="O69" s="189" t="s">
        <v>130</v>
      </c>
      <c r="P69" s="184">
        <v>6</v>
      </c>
      <c r="Q69" s="189" t="s">
        <v>257</v>
      </c>
      <c r="R69" s="184" t="s">
        <v>3693</v>
      </c>
    </row>
    <row r="70" spans="1:18" ht="29.25" customHeight="1" x14ac:dyDescent="0.25">
      <c r="A70" s="180"/>
      <c r="B70" s="181"/>
      <c r="C70" s="182" t="s">
        <v>3985</v>
      </c>
      <c r="D70" s="183"/>
      <c r="E70" s="206"/>
      <c r="F70" s="187"/>
      <c r="G70" s="194" t="s">
        <v>3925</v>
      </c>
      <c r="H70" s="201"/>
      <c r="I70" s="192"/>
      <c r="J70" s="173"/>
      <c r="K70" s="168"/>
      <c r="L70" s="188"/>
      <c r="M70" s="188"/>
      <c r="N70" s="182"/>
      <c r="O70" s="189"/>
      <c r="P70" s="184"/>
      <c r="Q70" s="189"/>
      <c r="R70" s="184"/>
    </row>
    <row r="71" spans="1:18" ht="29.25" customHeight="1" x14ac:dyDescent="0.25">
      <c r="A71" s="180">
        <v>1</v>
      </c>
      <c r="B71" s="181">
        <v>49</v>
      </c>
      <c r="C71" s="182" t="s">
        <v>3986</v>
      </c>
      <c r="D71" s="183" t="s">
        <v>3781</v>
      </c>
      <c r="E71" s="196">
        <v>4720</v>
      </c>
      <c r="F71" s="202">
        <v>42979</v>
      </c>
      <c r="G71" s="208" t="s">
        <v>3926</v>
      </c>
      <c r="H71" s="201">
        <v>13.65</v>
      </c>
      <c r="I71" s="192" t="s">
        <v>3908</v>
      </c>
      <c r="J71" s="173">
        <v>72.1798</v>
      </c>
      <c r="K71" s="168">
        <f t="shared" ref="K71:K76" si="6">H71*J71</f>
        <v>985.25427000000002</v>
      </c>
      <c r="L71" s="188">
        <v>0.25619999999999998</v>
      </c>
      <c r="M71" s="188">
        <v>0.71409999999999996</v>
      </c>
      <c r="N71" s="182">
        <v>11</v>
      </c>
      <c r="O71" s="189" t="s">
        <v>130</v>
      </c>
      <c r="P71" s="184">
        <v>6</v>
      </c>
      <c r="Q71" s="189" t="s">
        <v>257</v>
      </c>
      <c r="R71" s="184" t="s">
        <v>3693</v>
      </c>
    </row>
    <row r="72" spans="1:18" ht="29.25" customHeight="1" x14ac:dyDescent="0.25">
      <c r="A72" s="180">
        <v>1</v>
      </c>
      <c r="B72" s="181">
        <v>50</v>
      </c>
      <c r="C72" s="182" t="s">
        <v>3987</v>
      </c>
      <c r="D72" s="183" t="s">
        <v>3781</v>
      </c>
      <c r="E72" s="204">
        <v>72887</v>
      </c>
      <c r="F72" s="202">
        <v>42979</v>
      </c>
      <c r="G72" s="208" t="s">
        <v>3902</v>
      </c>
      <c r="H72" s="201">
        <v>641.54999999999995</v>
      </c>
      <c r="I72" s="192" t="s">
        <v>3935</v>
      </c>
      <c r="J72" s="173">
        <v>1.32</v>
      </c>
      <c r="K72" s="168">
        <f t="shared" si="6"/>
        <v>846.846</v>
      </c>
      <c r="L72" s="188">
        <v>0.25619999999999998</v>
      </c>
      <c r="M72" s="188">
        <v>0.71409999999999996</v>
      </c>
      <c r="N72" s="182">
        <v>11</v>
      </c>
      <c r="O72" s="189" t="s">
        <v>130</v>
      </c>
      <c r="P72" s="184">
        <v>6</v>
      </c>
      <c r="Q72" s="189" t="s">
        <v>257</v>
      </c>
      <c r="R72" s="184" t="s">
        <v>3693</v>
      </c>
    </row>
    <row r="73" spans="1:18" ht="29.25" customHeight="1" x14ac:dyDescent="0.25">
      <c r="A73" s="180">
        <v>1</v>
      </c>
      <c r="B73" s="181">
        <v>51</v>
      </c>
      <c r="C73" s="182" t="s">
        <v>3988</v>
      </c>
      <c r="D73" s="183" t="s">
        <v>3781</v>
      </c>
      <c r="E73" s="204">
        <v>72886</v>
      </c>
      <c r="F73" s="202">
        <v>42979</v>
      </c>
      <c r="G73" s="208" t="s">
        <v>3903</v>
      </c>
      <c r="H73" s="201">
        <v>81.900000000000006</v>
      </c>
      <c r="I73" s="192" t="s">
        <v>3935</v>
      </c>
      <c r="J73" s="173">
        <v>1.58</v>
      </c>
      <c r="K73" s="168">
        <f t="shared" si="6"/>
        <v>129.40200000000002</v>
      </c>
      <c r="L73" s="188">
        <v>0.25619999999999998</v>
      </c>
      <c r="M73" s="188">
        <v>0.71409999999999996</v>
      </c>
      <c r="N73" s="182">
        <v>11</v>
      </c>
      <c r="O73" s="189" t="s">
        <v>130</v>
      </c>
      <c r="P73" s="184">
        <v>6</v>
      </c>
      <c r="Q73" s="189" t="s">
        <v>257</v>
      </c>
      <c r="R73" s="184" t="s">
        <v>3693</v>
      </c>
    </row>
    <row r="74" spans="1:18" ht="29.25" customHeight="1" x14ac:dyDescent="0.25">
      <c r="A74" s="180">
        <v>1</v>
      </c>
      <c r="B74" s="181">
        <v>52</v>
      </c>
      <c r="C74" s="182" t="s">
        <v>3989</v>
      </c>
      <c r="D74" s="183" t="s">
        <v>3781</v>
      </c>
      <c r="E74" s="196">
        <v>92396</v>
      </c>
      <c r="F74" s="202">
        <v>42979</v>
      </c>
      <c r="G74" s="208" t="s">
        <v>3927</v>
      </c>
      <c r="H74" s="201">
        <v>195</v>
      </c>
      <c r="I74" s="192" t="s">
        <v>3698</v>
      </c>
      <c r="J74" s="173">
        <v>60.46</v>
      </c>
      <c r="K74" s="168">
        <f t="shared" si="6"/>
        <v>11789.7</v>
      </c>
      <c r="L74" s="188">
        <v>0.25619999999999998</v>
      </c>
      <c r="M74" s="188">
        <v>0.71409999999999996</v>
      </c>
      <c r="N74" s="182">
        <v>11</v>
      </c>
      <c r="O74" s="189" t="s">
        <v>130</v>
      </c>
      <c r="P74" s="184">
        <v>6</v>
      </c>
      <c r="Q74" s="189" t="s">
        <v>257</v>
      </c>
      <c r="R74" s="184" t="s">
        <v>3693</v>
      </c>
    </row>
    <row r="75" spans="1:18" ht="29.25" customHeight="1" x14ac:dyDescent="0.25">
      <c r="A75" s="180">
        <v>1</v>
      </c>
      <c r="B75" s="181">
        <v>53</v>
      </c>
      <c r="C75" s="182" t="s">
        <v>3990</v>
      </c>
      <c r="D75" s="183" t="s">
        <v>3781</v>
      </c>
      <c r="E75" s="196">
        <v>36178</v>
      </c>
      <c r="F75" s="202">
        <v>42979</v>
      </c>
      <c r="G75" s="208" t="s">
        <v>3928</v>
      </c>
      <c r="H75" s="201">
        <v>325</v>
      </c>
      <c r="I75" s="192" t="s">
        <v>19</v>
      </c>
      <c r="J75" s="173">
        <v>7.68</v>
      </c>
      <c r="K75" s="168">
        <f t="shared" si="6"/>
        <v>2496</v>
      </c>
      <c r="L75" s="188">
        <v>0.25619999999999998</v>
      </c>
      <c r="M75" s="188">
        <v>0.71409999999999996</v>
      </c>
      <c r="N75" s="182">
        <v>11</v>
      </c>
      <c r="O75" s="189" t="s">
        <v>130</v>
      </c>
      <c r="P75" s="184">
        <v>6</v>
      </c>
      <c r="Q75" s="189" t="s">
        <v>257</v>
      </c>
      <c r="R75" s="184" t="s">
        <v>3693</v>
      </c>
    </row>
    <row r="76" spans="1:18" ht="29.25" customHeight="1" x14ac:dyDescent="0.25">
      <c r="A76" s="180">
        <v>1</v>
      </c>
      <c r="B76" s="181">
        <v>54</v>
      </c>
      <c r="C76" s="182" t="s">
        <v>3991</v>
      </c>
      <c r="D76" s="183" t="s">
        <v>3781</v>
      </c>
      <c r="E76" s="196">
        <v>94265</v>
      </c>
      <c r="F76" s="202">
        <v>42979</v>
      </c>
      <c r="G76" s="208" t="s">
        <v>3929</v>
      </c>
      <c r="H76" s="201">
        <v>130</v>
      </c>
      <c r="I76" s="192" t="s">
        <v>3697</v>
      </c>
      <c r="J76" s="173">
        <v>33.65</v>
      </c>
      <c r="K76" s="168">
        <f t="shared" si="6"/>
        <v>4374.5</v>
      </c>
      <c r="L76" s="188">
        <v>0.25619999999999998</v>
      </c>
      <c r="M76" s="188">
        <v>0.71409999999999996</v>
      </c>
      <c r="N76" s="182">
        <v>11</v>
      </c>
      <c r="O76" s="189" t="s">
        <v>130</v>
      </c>
      <c r="P76" s="184">
        <v>6</v>
      </c>
      <c r="Q76" s="189" t="s">
        <v>257</v>
      </c>
      <c r="R76" s="184" t="s">
        <v>3693</v>
      </c>
    </row>
    <row r="77" spans="1:18" ht="29.25" customHeight="1" x14ac:dyDescent="0.25">
      <c r="A77" s="180"/>
      <c r="B77" s="181"/>
      <c r="C77" s="182" t="s">
        <v>3992</v>
      </c>
      <c r="D77" s="185"/>
      <c r="E77" s="196"/>
      <c r="F77" s="187"/>
      <c r="G77" s="195" t="s">
        <v>3895</v>
      </c>
      <c r="H77" s="201"/>
      <c r="I77" s="192"/>
      <c r="J77" s="173"/>
      <c r="K77" s="168"/>
      <c r="L77" s="188"/>
      <c r="M77" s="188"/>
      <c r="N77" s="182"/>
      <c r="O77" s="189"/>
      <c r="P77" s="184"/>
      <c r="Q77" s="189"/>
      <c r="R77" s="184"/>
    </row>
    <row r="78" spans="1:18" ht="29.25" customHeight="1" x14ac:dyDescent="0.25">
      <c r="A78" s="180">
        <v>1</v>
      </c>
      <c r="B78" s="181"/>
      <c r="C78" s="182" t="s">
        <v>3993</v>
      </c>
      <c r="D78" s="185" t="s">
        <v>3781</v>
      </c>
      <c r="E78" s="196"/>
      <c r="F78" s="187"/>
      <c r="G78" s="210" t="s">
        <v>3930</v>
      </c>
      <c r="H78" s="201"/>
      <c r="I78" s="192"/>
      <c r="J78" s="173"/>
      <c r="K78" s="168"/>
      <c r="L78" s="188"/>
      <c r="M78" s="188"/>
      <c r="N78" s="182"/>
      <c r="O78" s="189"/>
      <c r="P78" s="184"/>
      <c r="Q78" s="189"/>
      <c r="R78" s="184"/>
    </row>
    <row r="79" spans="1:18" ht="29.25" customHeight="1" x14ac:dyDescent="0.25">
      <c r="A79" s="180">
        <v>1</v>
      </c>
      <c r="B79" s="181">
        <v>55</v>
      </c>
      <c r="C79" s="182" t="s">
        <v>3994</v>
      </c>
      <c r="D79" s="183" t="s">
        <v>3781</v>
      </c>
      <c r="E79" s="204">
        <v>95996</v>
      </c>
      <c r="F79" s="202">
        <v>42979</v>
      </c>
      <c r="G79" s="207" t="s">
        <v>3931</v>
      </c>
      <c r="H79" s="200">
        <v>1.6</v>
      </c>
      <c r="I79" s="192" t="s">
        <v>3699</v>
      </c>
      <c r="J79" s="173">
        <v>648.99</v>
      </c>
      <c r="K79" s="168">
        <f t="shared" ref="K79:K88" si="7">H79*J79</f>
        <v>1038.384</v>
      </c>
      <c r="L79" s="188">
        <v>0.25619999999999998</v>
      </c>
      <c r="M79" s="188">
        <v>0.71409999999999996</v>
      </c>
      <c r="N79" s="182">
        <v>11</v>
      </c>
      <c r="O79" s="189" t="s">
        <v>130</v>
      </c>
      <c r="P79" s="184">
        <v>6</v>
      </c>
      <c r="Q79" s="189" t="s">
        <v>257</v>
      </c>
      <c r="R79" s="184" t="s">
        <v>3693</v>
      </c>
    </row>
    <row r="80" spans="1:18" ht="29.25" customHeight="1" x14ac:dyDescent="0.25">
      <c r="A80" s="180">
        <v>1</v>
      </c>
      <c r="B80" s="181">
        <v>56</v>
      </c>
      <c r="C80" s="182" t="s">
        <v>3995</v>
      </c>
      <c r="D80" s="183" t="s">
        <v>3781</v>
      </c>
      <c r="E80" s="204">
        <v>72887</v>
      </c>
      <c r="F80" s="202">
        <v>42979</v>
      </c>
      <c r="G80" s="208" t="s">
        <v>3902</v>
      </c>
      <c r="H80" s="211">
        <v>75.2</v>
      </c>
      <c r="I80" s="192" t="s">
        <v>3935</v>
      </c>
      <c r="J80" s="173">
        <v>1.32</v>
      </c>
      <c r="K80" s="168">
        <f t="shared" si="7"/>
        <v>99.26400000000001</v>
      </c>
      <c r="L80" s="188">
        <v>0.25619999999999998</v>
      </c>
      <c r="M80" s="188">
        <v>0.71409999999999996</v>
      </c>
      <c r="N80" s="182">
        <v>11</v>
      </c>
      <c r="O80" s="189" t="s">
        <v>130</v>
      </c>
      <c r="P80" s="184">
        <v>6</v>
      </c>
      <c r="Q80" s="189" t="s">
        <v>257</v>
      </c>
      <c r="R80" s="184" t="s">
        <v>3693</v>
      </c>
    </row>
    <row r="81" spans="1:18" ht="38.25" customHeight="1" x14ac:dyDescent="0.25">
      <c r="A81" s="180">
        <v>1</v>
      </c>
      <c r="B81" s="181">
        <v>57</v>
      </c>
      <c r="C81" s="182" t="s">
        <v>3996</v>
      </c>
      <c r="D81" s="183" t="s">
        <v>3781</v>
      </c>
      <c r="E81" s="204">
        <v>72886</v>
      </c>
      <c r="F81" s="202">
        <v>42979</v>
      </c>
      <c r="G81" s="208" t="s">
        <v>3903</v>
      </c>
      <c r="H81" s="201">
        <v>9.6</v>
      </c>
      <c r="I81" s="192" t="s">
        <v>3935</v>
      </c>
      <c r="J81" s="173">
        <v>1.58</v>
      </c>
      <c r="K81" s="168">
        <f t="shared" si="7"/>
        <v>15.167999999999999</v>
      </c>
      <c r="L81" s="188">
        <v>0.25619999999999998</v>
      </c>
      <c r="M81" s="188">
        <v>0.71409999999999996</v>
      </c>
      <c r="N81" s="182">
        <v>11</v>
      </c>
      <c r="O81" s="189" t="s">
        <v>130</v>
      </c>
      <c r="P81" s="184">
        <v>6</v>
      </c>
      <c r="Q81" s="189" t="s">
        <v>257</v>
      </c>
      <c r="R81" s="184" t="s">
        <v>3693</v>
      </c>
    </row>
    <row r="82" spans="1:18" ht="29.25" customHeight="1" x14ac:dyDescent="0.25">
      <c r="A82" s="180">
        <v>1</v>
      </c>
      <c r="B82" s="181">
        <f>IF(AND(G82&lt;&gt;"",H82&gt;0,I82&lt;&gt;"",J82&gt;0),COUNT($B$12:B81)+1,"")</f>
        <v>58</v>
      </c>
      <c r="C82" s="182" t="s">
        <v>3997</v>
      </c>
      <c r="D82" s="183" t="s">
        <v>3781</v>
      </c>
      <c r="E82" s="204">
        <v>72893</v>
      </c>
      <c r="F82" s="202">
        <v>42979</v>
      </c>
      <c r="G82" s="208" t="s">
        <v>3916</v>
      </c>
      <c r="H82" s="199">
        <v>1.6</v>
      </c>
      <c r="I82" s="192" t="s">
        <v>3908</v>
      </c>
      <c r="J82" s="173">
        <v>6.9</v>
      </c>
      <c r="K82" s="168">
        <f t="shared" si="7"/>
        <v>11.040000000000001</v>
      </c>
      <c r="L82" s="188">
        <v>0.25619999999999998</v>
      </c>
      <c r="M82" s="188">
        <v>0.71409999999999996</v>
      </c>
      <c r="N82" s="182">
        <v>11</v>
      </c>
      <c r="O82" s="189" t="s">
        <v>130</v>
      </c>
      <c r="P82" s="184">
        <v>6</v>
      </c>
      <c r="Q82" s="189" t="s">
        <v>257</v>
      </c>
      <c r="R82" s="184" t="s">
        <v>3693</v>
      </c>
    </row>
    <row r="83" spans="1:18" ht="29.25" customHeight="1" x14ac:dyDescent="0.25">
      <c r="A83" s="180">
        <v>1</v>
      </c>
      <c r="B83" s="181"/>
      <c r="C83" s="182" t="s">
        <v>3998</v>
      </c>
      <c r="D83" s="185"/>
      <c r="E83" s="196"/>
      <c r="F83" s="187"/>
      <c r="G83" s="210" t="s">
        <v>3932</v>
      </c>
      <c r="H83" s="201"/>
      <c r="I83" s="192"/>
      <c r="J83" s="173"/>
      <c r="K83" s="168">
        <f t="shared" si="7"/>
        <v>0</v>
      </c>
      <c r="L83" s="188"/>
      <c r="M83" s="188"/>
      <c r="N83" s="182"/>
      <c r="O83" s="189"/>
      <c r="P83" s="184"/>
      <c r="Q83" s="189"/>
      <c r="R83" s="184"/>
    </row>
    <row r="84" spans="1:18" ht="29.25" customHeight="1" x14ac:dyDescent="0.25">
      <c r="A84" s="180">
        <v>1</v>
      </c>
      <c r="B84" s="181">
        <v>59</v>
      </c>
      <c r="C84" s="182" t="s">
        <v>3999</v>
      </c>
      <c r="D84" s="185" t="s">
        <v>3781</v>
      </c>
      <c r="E84" s="196">
        <v>72947</v>
      </c>
      <c r="F84" s="202">
        <v>42979</v>
      </c>
      <c r="G84" s="208" t="s">
        <v>3906</v>
      </c>
      <c r="H84" s="201">
        <v>4.5999999999999996</v>
      </c>
      <c r="I84" s="192" t="s">
        <v>3698</v>
      </c>
      <c r="J84" s="173">
        <v>27.93</v>
      </c>
      <c r="K84" s="168">
        <f t="shared" si="7"/>
        <v>128.47799999999998</v>
      </c>
      <c r="L84" s="188">
        <v>0.25619999999999998</v>
      </c>
      <c r="M84" s="188">
        <v>0.71409999999999996</v>
      </c>
      <c r="N84" s="182">
        <v>11</v>
      </c>
      <c r="O84" s="189" t="s">
        <v>130</v>
      </c>
      <c r="P84" s="184">
        <v>6</v>
      </c>
      <c r="Q84" s="189" t="s">
        <v>257</v>
      </c>
      <c r="R84" s="184" t="s">
        <v>3693</v>
      </c>
    </row>
    <row r="85" spans="1:18" ht="29.25" customHeight="1" x14ac:dyDescent="0.25">
      <c r="A85" s="180">
        <v>1</v>
      </c>
      <c r="B85" s="181">
        <v>60</v>
      </c>
      <c r="C85" s="182" t="s">
        <v>4000</v>
      </c>
      <c r="D85" s="185" t="s">
        <v>3781</v>
      </c>
      <c r="E85" s="196">
        <v>72947</v>
      </c>
      <c r="F85" s="202">
        <v>42979</v>
      </c>
      <c r="G85" s="208" t="s">
        <v>3906</v>
      </c>
      <c r="H85" s="201">
        <v>15.6</v>
      </c>
      <c r="I85" s="192" t="s">
        <v>3698</v>
      </c>
      <c r="J85" s="173">
        <v>27.93</v>
      </c>
      <c r="K85" s="168">
        <f t="shared" si="7"/>
        <v>435.70799999999997</v>
      </c>
      <c r="L85" s="188">
        <v>0.25619999999999998</v>
      </c>
      <c r="M85" s="188">
        <v>0.71409999999999996</v>
      </c>
      <c r="N85" s="182">
        <v>11</v>
      </c>
      <c r="O85" s="189" t="s">
        <v>130</v>
      </c>
      <c r="P85" s="184">
        <v>6</v>
      </c>
      <c r="Q85" s="189" t="s">
        <v>257</v>
      </c>
      <c r="R85" s="184" t="s">
        <v>3693</v>
      </c>
    </row>
    <row r="86" spans="1:18" ht="29.25" customHeight="1" x14ac:dyDescent="0.25">
      <c r="A86" s="180">
        <v>1</v>
      </c>
      <c r="B86" s="181">
        <v>61</v>
      </c>
      <c r="C86" s="182" t="s">
        <v>4001</v>
      </c>
      <c r="D86" s="185" t="s">
        <v>3781</v>
      </c>
      <c r="E86" s="196">
        <v>72947</v>
      </c>
      <c r="F86" s="202">
        <v>42979</v>
      </c>
      <c r="G86" s="207" t="s">
        <v>3906</v>
      </c>
      <c r="H86" s="201">
        <v>19.2</v>
      </c>
      <c r="I86" s="192" t="s">
        <v>3698</v>
      </c>
      <c r="J86" s="173">
        <v>27.93</v>
      </c>
      <c r="K86" s="168">
        <f t="shared" si="7"/>
        <v>536.25599999999997</v>
      </c>
      <c r="L86" s="188">
        <v>0.25619999999999998</v>
      </c>
      <c r="M86" s="188">
        <v>0.71409999999999996</v>
      </c>
      <c r="N86" s="182">
        <v>11</v>
      </c>
      <c r="O86" s="189" t="s">
        <v>130</v>
      </c>
      <c r="P86" s="184">
        <v>6</v>
      </c>
      <c r="Q86" s="189" t="s">
        <v>257</v>
      </c>
      <c r="R86" s="184" t="s">
        <v>3693</v>
      </c>
    </row>
    <row r="87" spans="1:18" ht="29.25" customHeight="1" x14ac:dyDescent="0.25">
      <c r="A87" s="180"/>
      <c r="B87" s="181"/>
      <c r="C87" s="182" t="s">
        <v>4002</v>
      </c>
      <c r="D87" s="185"/>
      <c r="E87" s="196"/>
      <c r="F87" s="187"/>
      <c r="G87" s="210" t="s">
        <v>3933</v>
      </c>
      <c r="H87" s="201"/>
      <c r="I87" s="192"/>
      <c r="J87" s="173"/>
      <c r="K87" s="168">
        <f t="shared" si="7"/>
        <v>0</v>
      </c>
      <c r="L87" s="188"/>
      <c r="M87" s="188"/>
      <c r="N87" s="182"/>
      <c r="O87" s="189"/>
      <c r="P87" s="184">
        <v>6</v>
      </c>
      <c r="Q87" s="189" t="s">
        <v>257</v>
      </c>
      <c r="R87" s="184" t="s">
        <v>3693</v>
      </c>
    </row>
    <row r="88" spans="1:18" ht="29.25" customHeight="1" x14ac:dyDescent="0.25">
      <c r="A88" s="180">
        <v>1</v>
      </c>
      <c r="B88" s="181">
        <v>63</v>
      </c>
      <c r="C88" s="182" t="s">
        <v>4003</v>
      </c>
      <c r="D88" s="185" t="s">
        <v>3781</v>
      </c>
      <c r="E88" s="196">
        <v>34723</v>
      </c>
      <c r="F88" s="202">
        <v>42979</v>
      </c>
      <c r="G88" s="208" t="s">
        <v>3905</v>
      </c>
      <c r="H88" s="201">
        <v>0.78</v>
      </c>
      <c r="I88" s="192" t="s">
        <v>3698</v>
      </c>
      <c r="J88" s="173">
        <v>718.21500000000003</v>
      </c>
      <c r="K88" s="168">
        <f t="shared" si="7"/>
        <v>560.20770000000005</v>
      </c>
      <c r="L88" s="188">
        <v>0.25619999999999998</v>
      </c>
      <c r="M88" s="188">
        <v>0.71409999999999996</v>
      </c>
      <c r="N88" s="182">
        <v>11</v>
      </c>
      <c r="O88" s="189" t="s">
        <v>130</v>
      </c>
      <c r="P88" s="184">
        <v>6</v>
      </c>
      <c r="Q88" s="189" t="s">
        <v>257</v>
      </c>
      <c r="R88" s="184" t="s">
        <v>3693</v>
      </c>
    </row>
    <row r="89" spans="1:18" ht="29.25" customHeight="1" x14ac:dyDescent="0.25">
      <c r="A89" s="180">
        <v>1</v>
      </c>
      <c r="B89" s="181">
        <v>64</v>
      </c>
      <c r="C89" s="182" t="s">
        <v>4004</v>
      </c>
      <c r="D89" s="185" t="s">
        <v>3781</v>
      </c>
      <c r="E89" s="204">
        <v>94968</v>
      </c>
      <c r="F89" s="202">
        <v>42979</v>
      </c>
      <c r="G89" s="208" t="s">
        <v>3934</v>
      </c>
      <c r="H89" s="245">
        <v>7.0000000000000007E-2</v>
      </c>
      <c r="I89" s="192" t="s">
        <v>3699</v>
      </c>
      <c r="J89" s="173">
        <v>306.08999999999997</v>
      </c>
      <c r="K89" s="168">
        <f>H89*J89</f>
        <v>21.426300000000001</v>
      </c>
      <c r="L89" s="188">
        <v>0.25619999999999998</v>
      </c>
      <c r="M89" s="188">
        <v>0.71409999999999996</v>
      </c>
      <c r="N89" s="182">
        <v>11</v>
      </c>
      <c r="O89" s="189" t="s">
        <v>130</v>
      </c>
      <c r="P89" s="184">
        <v>6</v>
      </c>
      <c r="Q89" s="189" t="s">
        <v>257</v>
      </c>
      <c r="R89" s="184" t="s">
        <v>3693</v>
      </c>
    </row>
    <row r="90" spans="1:18" ht="29.25" customHeight="1" x14ac:dyDescent="0.25">
      <c r="A90" s="180"/>
      <c r="B90" s="181"/>
      <c r="C90" s="182"/>
      <c r="D90" s="185"/>
      <c r="E90" s="196"/>
      <c r="F90" s="202"/>
      <c r="G90" s="208"/>
      <c r="H90" s="201"/>
      <c r="I90" s="192"/>
      <c r="J90" s="173"/>
      <c r="K90" s="168"/>
      <c r="L90" s="188"/>
      <c r="M90" s="188"/>
      <c r="N90" s="182"/>
      <c r="O90" s="189"/>
      <c r="P90" s="184"/>
      <c r="Q90" s="189"/>
      <c r="R90" s="184"/>
    </row>
    <row r="91" spans="1:18" ht="29.25" customHeight="1" x14ac:dyDescent="0.25">
      <c r="A91" s="216"/>
      <c r="B91" s="217"/>
      <c r="C91" s="217"/>
      <c r="D91" s="218"/>
      <c r="E91" s="219"/>
      <c r="F91" s="220"/>
      <c r="G91" s="221"/>
      <c r="H91" s="215"/>
      <c r="I91" s="222"/>
      <c r="J91" s="223"/>
      <c r="K91" s="223"/>
      <c r="L91" s="224"/>
      <c r="M91" s="224"/>
      <c r="N91" s="217"/>
      <c r="O91" s="225"/>
      <c r="P91" s="225"/>
      <c r="Q91" s="225"/>
      <c r="R91" s="225"/>
    </row>
    <row r="92" spans="1:18" ht="29.25" customHeight="1" x14ac:dyDescent="0.25">
      <c r="A92" s="216"/>
      <c r="B92" s="217"/>
      <c r="C92" s="217"/>
      <c r="D92" s="218"/>
      <c r="E92" s="240"/>
      <c r="F92" s="226"/>
      <c r="G92" s="225"/>
      <c r="H92" s="242"/>
      <c r="I92" s="222"/>
      <c r="J92" s="223"/>
      <c r="K92" s="223"/>
      <c r="L92" s="224"/>
      <c r="M92" s="224"/>
      <c r="N92" s="217"/>
      <c r="O92" s="225"/>
      <c r="P92" s="225"/>
      <c r="Q92" s="225"/>
      <c r="R92" s="225"/>
    </row>
    <row r="93" spans="1:18" ht="29.25" customHeight="1" x14ac:dyDescent="0.25">
      <c r="A93" s="216"/>
      <c r="B93" s="217"/>
      <c r="C93" s="217"/>
      <c r="D93" s="218"/>
      <c r="E93" s="240"/>
      <c r="F93" s="226"/>
      <c r="G93" s="225"/>
      <c r="H93" s="242"/>
      <c r="I93" s="222"/>
      <c r="J93" s="223"/>
      <c r="K93" s="223"/>
      <c r="L93" s="224"/>
      <c r="M93" s="224"/>
      <c r="N93" s="217"/>
      <c r="O93" s="225"/>
      <c r="P93" s="225"/>
      <c r="Q93" s="225"/>
      <c r="R93" s="225"/>
    </row>
    <row r="94" spans="1:18" ht="29.25" customHeight="1" x14ac:dyDescent="0.25">
      <c r="A94" s="216"/>
      <c r="B94" s="217"/>
      <c r="C94" s="217"/>
      <c r="D94" s="218"/>
      <c r="E94" s="240"/>
      <c r="F94" s="226"/>
      <c r="G94" s="225"/>
      <c r="H94" s="242"/>
      <c r="I94" s="222"/>
      <c r="J94" s="223"/>
      <c r="K94" s="223"/>
      <c r="L94" s="224"/>
      <c r="M94" s="224"/>
      <c r="N94" s="217"/>
      <c r="O94" s="225"/>
      <c r="P94" s="225"/>
      <c r="Q94" s="225"/>
      <c r="R94" s="225"/>
    </row>
    <row r="95" spans="1:18" ht="29.25" customHeight="1" x14ac:dyDescent="0.25">
      <c r="A95" s="216"/>
      <c r="B95" s="217"/>
      <c r="C95" s="217"/>
      <c r="D95" s="218"/>
      <c r="E95" s="240"/>
      <c r="F95" s="226"/>
      <c r="G95" s="225"/>
      <c r="H95" s="242"/>
      <c r="I95" s="222"/>
      <c r="J95" s="223"/>
      <c r="K95" s="223"/>
      <c r="L95" s="224"/>
      <c r="M95" s="224"/>
      <c r="N95" s="217"/>
      <c r="O95" s="225"/>
      <c r="P95" s="225"/>
      <c r="Q95" s="225"/>
      <c r="R95" s="225"/>
    </row>
    <row r="96" spans="1:18" ht="29.25" customHeight="1" x14ac:dyDescent="0.25">
      <c r="A96" s="216"/>
      <c r="B96" s="217"/>
      <c r="C96" s="217"/>
      <c r="D96" s="218"/>
      <c r="E96" s="240"/>
      <c r="F96" s="226"/>
      <c r="G96" s="225"/>
      <c r="H96" s="242"/>
      <c r="I96" s="222"/>
      <c r="J96" s="223"/>
      <c r="K96" s="223"/>
      <c r="L96" s="224"/>
      <c r="M96" s="224"/>
      <c r="N96" s="217"/>
      <c r="O96" s="225"/>
      <c r="P96" s="225"/>
      <c r="Q96" s="225"/>
      <c r="R96" s="225"/>
    </row>
    <row r="97" spans="1:18" ht="29.25" customHeight="1" x14ac:dyDescent="0.25">
      <c r="A97" s="216"/>
      <c r="B97" s="217"/>
      <c r="C97" s="217"/>
      <c r="D97" s="218"/>
      <c r="E97" s="240"/>
      <c r="F97" s="226"/>
      <c r="G97" s="225"/>
      <c r="H97" s="242"/>
      <c r="I97" s="222"/>
      <c r="J97" s="223"/>
      <c r="K97" s="223"/>
      <c r="L97" s="224"/>
      <c r="M97" s="224"/>
      <c r="N97" s="217"/>
      <c r="O97" s="225"/>
      <c r="P97" s="225"/>
      <c r="Q97" s="225"/>
      <c r="R97" s="225"/>
    </row>
    <row r="98" spans="1:18" ht="29.25" customHeight="1" x14ac:dyDescent="0.25">
      <c r="A98" s="216"/>
      <c r="B98" s="217"/>
      <c r="C98" s="217"/>
      <c r="D98" s="218"/>
      <c r="E98" s="240"/>
      <c r="F98" s="226"/>
      <c r="G98" s="225"/>
      <c r="H98" s="242"/>
      <c r="I98" s="222"/>
      <c r="J98" s="223"/>
      <c r="K98" s="223"/>
      <c r="L98" s="224"/>
      <c r="M98" s="224"/>
      <c r="N98" s="217"/>
      <c r="O98" s="225"/>
      <c r="P98" s="225"/>
      <c r="Q98" s="225"/>
      <c r="R98" s="225"/>
    </row>
    <row r="99" spans="1:18" ht="29.25" customHeight="1" x14ac:dyDescent="0.25">
      <c r="A99" s="216"/>
      <c r="B99" s="217"/>
      <c r="C99" s="217"/>
      <c r="D99" s="218"/>
      <c r="E99" s="240"/>
      <c r="F99" s="226"/>
      <c r="G99" s="225"/>
      <c r="H99" s="242"/>
      <c r="I99" s="222"/>
      <c r="J99" s="223"/>
      <c r="K99" s="223"/>
      <c r="L99" s="224"/>
      <c r="M99" s="224"/>
      <c r="N99" s="217"/>
      <c r="O99" s="225"/>
      <c r="P99" s="225"/>
      <c r="Q99" s="225"/>
      <c r="R99" s="225"/>
    </row>
    <row r="100" spans="1:18" ht="29.25" customHeight="1" x14ac:dyDescent="0.25">
      <c r="A100" s="216"/>
      <c r="B100" s="217"/>
      <c r="C100" s="217"/>
      <c r="D100" s="218"/>
      <c r="E100" s="240"/>
      <c r="F100" s="226"/>
      <c r="G100" s="225"/>
      <c r="H100" s="242"/>
      <c r="I100" s="222"/>
      <c r="J100" s="223"/>
      <c r="K100" s="223"/>
      <c r="L100" s="224"/>
      <c r="M100" s="224"/>
      <c r="N100" s="217"/>
      <c r="O100" s="225"/>
      <c r="P100" s="225"/>
      <c r="Q100" s="225"/>
      <c r="R100" s="225"/>
    </row>
    <row r="101" spans="1:18" ht="29.25" customHeight="1" x14ac:dyDescent="0.25">
      <c r="A101" s="216"/>
      <c r="B101" s="217"/>
      <c r="C101" s="217"/>
      <c r="D101" s="218"/>
      <c r="E101" s="240"/>
      <c r="F101" s="226"/>
      <c r="G101" s="225"/>
      <c r="H101" s="242"/>
      <c r="I101" s="222"/>
      <c r="J101" s="223"/>
      <c r="K101" s="223"/>
      <c r="L101" s="224"/>
      <c r="M101" s="224"/>
      <c r="N101" s="217"/>
      <c r="O101" s="225"/>
      <c r="P101" s="225"/>
      <c r="Q101" s="225"/>
      <c r="R101" s="225"/>
    </row>
    <row r="102" spans="1:18" ht="29.25" customHeight="1" x14ac:dyDescent="0.25">
      <c r="A102" s="216"/>
      <c r="B102" s="217"/>
      <c r="C102" s="217"/>
      <c r="D102" s="218"/>
      <c r="E102" s="240"/>
      <c r="F102" s="226"/>
      <c r="G102" s="225"/>
      <c r="H102" s="242"/>
      <c r="I102" s="222"/>
      <c r="J102" s="223"/>
      <c r="K102" s="223"/>
      <c r="L102" s="224"/>
      <c r="M102" s="224"/>
      <c r="N102" s="217"/>
      <c r="O102" s="225"/>
      <c r="P102" s="225"/>
      <c r="Q102" s="225"/>
      <c r="R102" s="225"/>
    </row>
    <row r="103" spans="1:18" ht="29.25" customHeight="1" x14ac:dyDescent="0.25">
      <c r="A103" s="216"/>
      <c r="B103" s="217"/>
      <c r="C103" s="217"/>
      <c r="D103" s="218"/>
      <c r="E103" s="240"/>
      <c r="F103" s="226"/>
      <c r="G103" s="225"/>
      <c r="H103" s="242"/>
      <c r="I103" s="222"/>
      <c r="J103" s="223"/>
      <c r="K103" s="223"/>
      <c r="L103" s="224"/>
      <c r="M103" s="224"/>
      <c r="N103" s="217"/>
      <c r="O103" s="225"/>
      <c r="P103" s="225"/>
      <c r="Q103" s="225"/>
      <c r="R103" s="225"/>
    </row>
    <row r="104" spans="1:18" ht="39.75" customHeight="1" x14ac:dyDescent="0.25">
      <c r="A104" s="216"/>
      <c r="B104" s="217"/>
      <c r="C104" s="217"/>
      <c r="D104" s="218"/>
      <c r="E104" s="240"/>
      <c r="F104" s="226"/>
      <c r="G104" s="225"/>
      <c r="H104" s="242"/>
      <c r="I104" s="222"/>
      <c r="J104" s="223"/>
      <c r="K104" s="223"/>
      <c r="L104" s="224"/>
      <c r="M104" s="224"/>
      <c r="N104" s="217"/>
      <c r="O104" s="225"/>
      <c r="P104" s="225"/>
      <c r="Q104" s="225"/>
      <c r="R104" s="225"/>
    </row>
    <row r="105" spans="1:18" ht="26.25" customHeight="1" x14ac:dyDescent="0.25">
      <c r="A105" s="216"/>
      <c r="B105" s="217"/>
      <c r="C105" s="217"/>
      <c r="D105" s="218"/>
      <c r="E105" s="240"/>
      <c r="F105" s="226"/>
      <c r="G105" s="225"/>
      <c r="H105" s="242"/>
      <c r="I105" s="222"/>
      <c r="J105" s="223"/>
      <c r="K105" s="223"/>
      <c r="L105" s="224"/>
      <c r="M105" s="224"/>
      <c r="N105" s="217"/>
      <c r="O105" s="225"/>
      <c r="P105" s="225"/>
      <c r="Q105" s="225"/>
      <c r="R105" s="225"/>
    </row>
    <row r="106" spans="1:18" ht="26.25" customHeight="1" x14ac:dyDescent="0.25">
      <c r="A106" s="216"/>
      <c r="B106" s="217"/>
      <c r="C106" s="217"/>
      <c r="D106" s="218"/>
      <c r="E106" s="240"/>
      <c r="F106" s="226"/>
      <c r="G106" s="225"/>
      <c r="H106" s="242"/>
      <c r="I106" s="222"/>
      <c r="J106" s="223"/>
      <c r="K106" s="223"/>
      <c r="L106" s="224"/>
      <c r="M106" s="224"/>
      <c r="N106" s="217"/>
      <c r="O106" s="225"/>
      <c r="P106" s="225"/>
      <c r="Q106" s="225"/>
      <c r="R106" s="225"/>
    </row>
    <row r="107" spans="1:18" ht="26.25" customHeight="1" x14ac:dyDescent="0.25">
      <c r="A107" s="216"/>
      <c r="B107" s="217"/>
      <c r="C107" s="217"/>
      <c r="D107" s="218"/>
      <c r="E107" s="240"/>
      <c r="F107" s="226"/>
      <c r="G107" s="225"/>
      <c r="H107" s="242"/>
      <c r="I107" s="222"/>
      <c r="J107" s="223"/>
      <c r="K107" s="223"/>
      <c r="L107" s="224"/>
      <c r="M107" s="224"/>
      <c r="N107" s="217"/>
      <c r="O107" s="225"/>
      <c r="P107" s="225"/>
      <c r="Q107" s="225"/>
      <c r="R107" s="225"/>
    </row>
    <row r="108" spans="1:18" ht="26.25" customHeight="1" x14ac:dyDescent="0.25">
      <c r="A108" s="216"/>
      <c r="B108" s="217"/>
      <c r="C108" s="217"/>
      <c r="D108" s="218"/>
      <c r="E108" s="240"/>
      <c r="F108" s="226"/>
      <c r="G108" s="225"/>
      <c r="H108" s="242"/>
      <c r="I108" s="222"/>
      <c r="J108" s="223"/>
      <c r="K108" s="223"/>
      <c r="L108" s="224"/>
      <c r="M108" s="224"/>
      <c r="N108" s="217"/>
      <c r="O108" s="225"/>
      <c r="P108" s="225"/>
      <c r="Q108" s="225"/>
      <c r="R108" s="225"/>
    </row>
    <row r="109" spans="1:18" ht="30" customHeight="1" x14ac:dyDescent="0.25">
      <c r="A109" s="216"/>
      <c r="B109" s="217"/>
      <c r="C109" s="217"/>
      <c r="D109" s="218"/>
      <c r="E109" s="240"/>
      <c r="F109" s="226"/>
      <c r="G109" s="225"/>
      <c r="H109" s="242"/>
      <c r="I109" s="222"/>
      <c r="J109" s="223"/>
      <c r="K109" s="223"/>
      <c r="L109" s="224"/>
      <c r="M109" s="224"/>
      <c r="N109" s="217"/>
      <c r="O109" s="225"/>
      <c r="P109" s="225"/>
      <c r="Q109" s="225"/>
      <c r="R109" s="225"/>
    </row>
    <row r="110" spans="1:18" ht="21" customHeight="1" x14ac:dyDescent="0.25">
      <c r="A110" s="216"/>
      <c r="B110" s="217"/>
      <c r="C110" s="217"/>
      <c r="D110" s="218"/>
      <c r="E110" s="240"/>
      <c r="F110" s="226"/>
      <c r="G110" s="225"/>
      <c r="H110" s="242"/>
      <c r="I110" s="222"/>
      <c r="J110" s="223"/>
      <c r="K110" s="223"/>
      <c r="L110" s="224"/>
      <c r="M110" s="224"/>
      <c r="N110" s="217"/>
      <c r="O110" s="225"/>
      <c r="P110" s="225"/>
      <c r="Q110" s="225"/>
      <c r="R110" s="225"/>
    </row>
    <row r="111" spans="1:18" ht="17.25" customHeight="1" x14ac:dyDescent="0.25">
      <c r="A111" s="216"/>
      <c r="B111" s="217"/>
      <c r="C111" s="217"/>
      <c r="D111" s="218"/>
      <c r="E111" s="240"/>
      <c r="F111" s="226"/>
      <c r="G111" s="225"/>
      <c r="H111" s="242"/>
      <c r="I111" s="222"/>
      <c r="J111" s="223"/>
      <c r="K111" s="223"/>
      <c r="L111" s="224"/>
      <c r="M111" s="224"/>
      <c r="N111" s="217"/>
      <c r="O111" s="225"/>
      <c r="P111" s="225"/>
      <c r="Q111" s="225"/>
      <c r="R111" s="225"/>
    </row>
    <row r="112" spans="1:18" ht="18" customHeight="1" x14ac:dyDescent="0.25">
      <c r="A112" s="216"/>
      <c r="B112" s="217"/>
      <c r="C112" s="217"/>
      <c r="D112" s="218"/>
      <c r="E112" s="240"/>
      <c r="F112" s="226"/>
      <c r="G112" s="225"/>
      <c r="H112" s="242"/>
      <c r="I112" s="222"/>
      <c r="J112" s="223"/>
      <c r="K112" s="223"/>
      <c r="L112" s="224"/>
      <c r="M112" s="224"/>
      <c r="N112" s="217"/>
      <c r="O112" s="225"/>
      <c r="P112" s="225"/>
      <c r="Q112" s="225"/>
      <c r="R112" s="225"/>
    </row>
    <row r="113" spans="1:18" ht="11.25" customHeight="1" x14ac:dyDescent="0.25">
      <c r="A113" s="216"/>
      <c r="B113" s="217"/>
      <c r="C113" s="217"/>
      <c r="D113" s="218"/>
      <c r="E113" s="240"/>
      <c r="F113" s="226"/>
      <c r="G113" s="225"/>
      <c r="H113" s="242"/>
      <c r="I113" s="222"/>
      <c r="J113" s="223"/>
      <c r="K113" s="223"/>
      <c r="L113" s="224"/>
      <c r="M113" s="224"/>
      <c r="N113" s="217"/>
      <c r="O113" s="225"/>
      <c r="P113" s="225"/>
      <c r="Q113" s="225"/>
      <c r="R113" s="225"/>
    </row>
    <row r="114" spans="1:18" ht="13.5" customHeight="1" x14ac:dyDescent="0.25">
      <c r="A114" s="216"/>
      <c r="B114" s="217"/>
      <c r="C114" s="217"/>
      <c r="D114" s="218"/>
      <c r="E114" s="240"/>
      <c r="F114" s="226"/>
      <c r="G114" s="225"/>
      <c r="H114" s="242"/>
      <c r="I114" s="222"/>
      <c r="J114" s="223"/>
      <c r="K114" s="223"/>
      <c r="L114" s="224"/>
      <c r="M114" s="224"/>
      <c r="N114" s="217"/>
      <c r="O114" s="225"/>
      <c r="P114" s="225"/>
      <c r="Q114" s="225"/>
      <c r="R114" s="225"/>
    </row>
    <row r="115" spans="1:18" ht="9" customHeight="1" x14ac:dyDescent="0.25">
      <c r="A115" s="216"/>
      <c r="B115" s="217"/>
      <c r="C115" s="217"/>
      <c r="D115" s="218"/>
      <c r="E115" s="240"/>
      <c r="F115" s="226"/>
      <c r="G115" s="225"/>
      <c r="H115" s="242"/>
      <c r="I115" s="222"/>
      <c r="J115" s="223"/>
      <c r="K115" s="223"/>
      <c r="L115" s="224"/>
      <c r="M115" s="224"/>
      <c r="N115" s="217"/>
      <c r="O115" s="225"/>
      <c r="P115" s="225"/>
      <c r="Q115" s="225"/>
      <c r="R115" s="225"/>
    </row>
    <row r="116" spans="1:18" ht="11.25" customHeight="1" x14ac:dyDescent="0.25">
      <c r="A116" s="216"/>
      <c r="B116" s="217"/>
      <c r="C116" s="217"/>
      <c r="D116" s="218"/>
      <c r="E116" s="240"/>
      <c r="F116" s="226"/>
      <c r="G116" s="225"/>
      <c r="H116" s="242"/>
      <c r="I116" s="222"/>
      <c r="J116" s="223"/>
      <c r="K116" s="223"/>
      <c r="L116" s="224"/>
      <c r="M116" s="224"/>
      <c r="N116" s="217"/>
      <c r="O116" s="225"/>
      <c r="P116" s="225"/>
      <c r="Q116" s="225"/>
      <c r="R116" s="225"/>
    </row>
    <row r="117" spans="1:18" ht="8.25" customHeight="1" x14ac:dyDescent="0.25">
      <c r="A117" s="216"/>
      <c r="B117" s="217"/>
      <c r="C117" s="217"/>
      <c r="D117" s="218"/>
      <c r="E117" s="240"/>
      <c r="F117" s="226"/>
      <c r="G117" s="225"/>
      <c r="H117" s="242"/>
      <c r="I117" s="222"/>
      <c r="J117" s="223"/>
      <c r="K117" s="223"/>
      <c r="L117" s="224"/>
      <c r="M117" s="224"/>
      <c r="N117" s="217"/>
      <c r="O117" s="225"/>
      <c r="P117" s="225"/>
      <c r="Q117" s="225"/>
      <c r="R117" s="225"/>
    </row>
    <row r="118" spans="1:18" ht="28.5" customHeight="1" x14ac:dyDescent="0.25">
      <c r="A118" s="216"/>
      <c r="B118" s="217"/>
      <c r="C118" s="217"/>
      <c r="D118" s="218"/>
      <c r="E118" s="240"/>
      <c r="F118" s="226"/>
      <c r="G118" s="225"/>
      <c r="H118" s="242"/>
      <c r="I118" s="222"/>
      <c r="J118" s="223"/>
      <c r="K118" s="223"/>
      <c r="L118" s="224"/>
      <c r="M118" s="224"/>
      <c r="N118" s="217"/>
      <c r="O118" s="225"/>
      <c r="P118" s="225"/>
      <c r="Q118" s="225"/>
      <c r="R118" s="225"/>
    </row>
    <row r="119" spans="1:18" x14ac:dyDescent="0.25">
      <c r="A119" s="216"/>
      <c r="B119" s="217"/>
      <c r="C119" s="217"/>
      <c r="D119" s="218"/>
      <c r="E119" s="240"/>
      <c r="F119" s="226"/>
      <c r="G119" s="225"/>
      <c r="H119" s="242"/>
      <c r="I119" s="222"/>
      <c r="J119" s="223"/>
      <c r="K119" s="223"/>
      <c r="L119" s="224"/>
      <c r="M119" s="224"/>
      <c r="N119" s="217"/>
      <c r="O119" s="225"/>
      <c r="P119" s="225"/>
      <c r="Q119" s="225"/>
      <c r="R119" s="225"/>
    </row>
    <row r="120" spans="1:18" ht="13.5" customHeight="1" x14ac:dyDescent="0.25">
      <c r="A120" s="216"/>
      <c r="B120" s="217"/>
      <c r="C120" s="217"/>
      <c r="D120" s="218"/>
      <c r="E120" s="240"/>
      <c r="F120" s="226"/>
      <c r="G120" s="225"/>
      <c r="H120" s="242"/>
      <c r="I120" s="222"/>
      <c r="J120" s="223"/>
      <c r="K120" s="223"/>
      <c r="L120" s="224"/>
      <c r="M120" s="224"/>
      <c r="N120" s="217"/>
      <c r="O120" s="225"/>
      <c r="P120" s="225"/>
      <c r="Q120" s="225"/>
      <c r="R120" s="225"/>
    </row>
    <row r="121" spans="1:18" ht="6" customHeight="1" x14ac:dyDescent="0.25">
      <c r="A121" s="216"/>
      <c r="B121" s="217"/>
      <c r="C121" s="217"/>
      <c r="D121" s="218"/>
      <c r="E121" s="240"/>
      <c r="F121" s="226"/>
      <c r="G121" s="225"/>
      <c r="H121" s="242"/>
      <c r="I121" s="222"/>
      <c r="J121" s="223"/>
      <c r="K121" s="223"/>
      <c r="L121" s="224"/>
      <c r="M121" s="224"/>
      <c r="N121" s="217"/>
      <c r="O121" s="225"/>
      <c r="P121" s="225"/>
      <c r="Q121" s="225"/>
      <c r="R121" s="225"/>
    </row>
    <row r="122" spans="1:18" x14ac:dyDescent="0.25">
      <c r="A122" s="216"/>
      <c r="B122" s="217"/>
      <c r="C122" s="217"/>
      <c r="D122" s="218"/>
      <c r="E122" s="240"/>
      <c r="F122" s="226"/>
      <c r="G122" s="225"/>
      <c r="H122" s="242"/>
      <c r="I122" s="222"/>
      <c r="J122" s="223"/>
      <c r="K122" s="223"/>
      <c r="L122" s="224"/>
      <c r="M122" s="224"/>
      <c r="N122" s="217"/>
      <c r="O122" s="225"/>
      <c r="P122" s="225"/>
      <c r="Q122" s="225"/>
      <c r="R122" s="225"/>
    </row>
    <row r="123" spans="1:18" ht="4.5" customHeight="1" x14ac:dyDescent="0.25">
      <c r="A123" s="216"/>
      <c r="B123" s="217"/>
      <c r="C123" s="217"/>
      <c r="D123" s="218"/>
      <c r="E123" s="240"/>
      <c r="F123" s="226"/>
      <c r="G123" s="225"/>
      <c r="H123" s="242"/>
      <c r="I123" s="222"/>
      <c r="J123" s="223"/>
      <c r="K123" s="223"/>
      <c r="L123" s="224"/>
      <c r="M123" s="224"/>
      <c r="N123" s="217"/>
      <c r="O123" s="225"/>
      <c r="P123" s="225"/>
      <c r="Q123" s="225"/>
      <c r="R123" s="225"/>
    </row>
    <row r="124" spans="1:18" ht="9" customHeight="1" x14ac:dyDescent="0.25">
      <c r="A124" s="216"/>
      <c r="B124" s="217"/>
      <c r="C124" s="217"/>
      <c r="D124" s="218"/>
      <c r="E124" s="240"/>
      <c r="F124" s="226"/>
      <c r="G124" s="225"/>
      <c r="H124" s="242"/>
      <c r="I124" s="222"/>
      <c r="J124" s="223"/>
      <c r="K124" s="223"/>
      <c r="L124" s="224"/>
      <c r="M124" s="224"/>
      <c r="N124" s="217"/>
      <c r="O124" s="225"/>
      <c r="P124" s="225"/>
      <c r="Q124" s="225"/>
      <c r="R124" s="225"/>
    </row>
    <row r="125" spans="1:18" ht="10.5" customHeight="1" x14ac:dyDescent="0.25">
      <c r="A125" s="216"/>
      <c r="B125" s="217"/>
      <c r="C125" s="217"/>
      <c r="D125" s="218"/>
      <c r="E125" s="240"/>
      <c r="F125" s="226"/>
      <c r="G125" s="225"/>
      <c r="H125" s="242"/>
      <c r="I125" s="222"/>
      <c r="J125" s="223"/>
      <c r="K125" s="223"/>
      <c r="L125" s="224"/>
      <c r="M125" s="224"/>
      <c r="N125" s="217"/>
      <c r="O125" s="225"/>
      <c r="P125" s="225"/>
      <c r="Q125" s="225"/>
      <c r="R125" s="225"/>
    </row>
    <row r="126" spans="1:18" ht="11.25" customHeight="1" x14ac:dyDescent="0.25">
      <c r="A126" s="216"/>
      <c r="B126" s="217"/>
      <c r="C126" s="217"/>
      <c r="D126" s="218"/>
      <c r="E126" s="240"/>
      <c r="F126" s="226"/>
      <c r="G126" s="225"/>
      <c r="H126" s="242"/>
      <c r="I126" s="222"/>
      <c r="J126" s="223"/>
      <c r="K126" s="223"/>
      <c r="L126" s="224"/>
      <c r="M126" s="224"/>
      <c r="N126" s="217"/>
      <c r="O126" s="225"/>
      <c r="P126" s="225"/>
      <c r="Q126" s="225"/>
      <c r="R126" s="225"/>
    </row>
    <row r="127" spans="1:18" ht="8.25" customHeight="1" x14ac:dyDescent="0.25">
      <c r="A127" s="216"/>
      <c r="B127" s="217"/>
      <c r="C127" s="217"/>
      <c r="D127" s="218"/>
      <c r="E127" s="240"/>
      <c r="F127" s="226"/>
      <c r="G127" s="225"/>
      <c r="H127" s="242"/>
      <c r="I127" s="222"/>
      <c r="J127" s="223"/>
      <c r="K127" s="223"/>
      <c r="L127" s="224"/>
      <c r="M127" s="224"/>
      <c r="N127" s="217"/>
      <c r="O127" s="225"/>
      <c r="P127" s="225"/>
      <c r="Q127" s="225"/>
      <c r="R127" s="225"/>
    </row>
    <row r="128" spans="1:18" x14ac:dyDescent="0.25">
      <c r="A128" s="216"/>
      <c r="B128" s="217"/>
      <c r="C128" s="217"/>
      <c r="D128" s="218"/>
      <c r="E128" s="240"/>
      <c r="F128" s="226"/>
      <c r="G128" s="225"/>
      <c r="H128" s="242"/>
      <c r="I128" s="222"/>
      <c r="J128" s="223"/>
      <c r="K128" s="223"/>
      <c r="L128" s="224"/>
      <c r="M128" s="224"/>
      <c r="N128" s="217"/>
      <c r="O128" s="225"/>
      <c r="P128" s="225"/>
      <c r="Q128" s="225"/>
      <c r="R128" s="225"/>
    </row>
    <row r="129" spans="1:18" x14ac:dyDescent="0.25">
      <c r="A129" s="216"/>
      <c r="B129" s="217"/>
      <c r="C129" s="217"/>
      <c r="D129" s="218"/>
      <c r="E129" s="240"/>
      <c r="F129" s="226"/>
      <c r="G129" s="225"/>
      <c r="H129" s="242"/>
      <c r="I129" s="222"/>
      <c r="J129" s="223"/>
      <c r="K129" s="223"/>
      <c r="L129" s="224"/>
      <c r="M129" s="224"/>
      <c r="N129" s="217"/>
      <c r="O129" s="225"/>
      <c r="P129" s="225"/>
      <c r="Q129" s="225"/>
      <c r="R129" s="225"/>
    </row>
    <row r="130" spans="1:18" ht="7.5" customHeight="1" x14ac:dyDescent="0.25">
      <c r="A130" s="216"/>
      <c r="B130" s="217"/>
      <c r="C130" s="217"/>
      <c r="D130" s="218"/>
      <c r="E130" s="240"/>
      <c r="F130" s="226"/>
      <c r="G130" s="225"/>
      <c r="H130" s="242"/>
      <c r="I130" s="222"/>
      <c r="J130" s="223"/>
      <c r="K130" s="223"/>
      <c r="L130" s="224"/>
      <c r="M130" s="224"/>
      <c r="N130" s="217"/>
      <c r="O130" s="225"/>
      <c r="P130" s="225"/>
      <c r="Q130" s="225"/>
      <c r="R130" s="225"/>
    </row>
    <row r="131" spans="1:18" ht="6.75" customHeight="1" x14ac:dyDescent="0.25">
      <c r="A131" s="216"/>
      <c r="B131" s="217"/>
      <c r="C131" s="217"/>
      <c r="D131" s="218"/>
      <c r="E131" s="240"/>
      <c r="F131" s="226"/>
      <c r="G131" s="225"/>
      <c r="H131" s="242"/>
      <c r="I131" s="222"/>
      <c r="J131" s="223"/>
      <c r="K131" s="223"/>
      <c r="L131" s="224"/>
      <c r="M131" s="224"/>
      <c r="N131" s="217"/>
      <c r="O131" s="225"/>
      <c r="P131" s="225"/>
      <c r="Q131" s="225"/>
      <c r="R131" s="225"/>
    </row>
    <row r="132" spans="1:18" ht="15.75" customHeight="1" x14ac:dyDescent="0.25">
      <c r="A132" s="216"/>
      <c r="B132" s="217"/>
      <c r="C132" s="217"/>
      <c r="D132" s="218"/>
      <c r="E132" s="240"/>
      <c r="F132" s="226"/>
      <c r="G132" s="225"/>
      <c r="H132" s="242"/>
      <c r="I132" s="222"/>
      <c r="J132" s="223"/>
      <c r="K132" s="223"/>
      <c r="L132" s="224"/>
      <c r="M132" s="224"/>
      <c r="N132" s="217"/>
      <c r="O132" s="225"/>
      <c r="P132" s="225"/>
      <c r="Q132" s="225"/>
      <c r="R132" s="225"/>
    </row>
    <row r="133" spans="1:18" ht="26.25" customHeight="1" x14ac:dyDescent="0.25">
      <c r="A133" s="216"/>
      <c r="B133" s="217"/>
      <c r="C133" s="217"/>
      <c r="D133" s="218"/>
      <c r="E133" s="240"/>
      <c r="F133" s="226"/>
      <c r="G133" s="225"/>
      <c r="H133" s="242"/>
      <c r="I133" s="222"/>
      <c r="J133" s="223"/>
      <c r="K133" s="223"/>
      <c r="L133" s="224"/>
      <c r="M133" s="224"/>
      <c r="N133" s="217"/>
      <c r="O133" s="225"/>
      <c r="P133" s="225"/>
      <c r="Q133" s="225"/>
      <c r="R133" s="225"/>
    </row>
    <row r="134" spans="1:18" x14ac:dyDescent="0.25">
      <c r="A134" s="216"/>
      <c r="B134" s="217"/>
      <c r="C134" s="217"/>
      <c r="D134" s="218"/>
      <c r="E134" s="219"/>
      <c r="F134" s="220"/>
      <c r="G134" s="221"/>
      <c r="H134" s="215"/>
      <c r="I134" s="222"/>
      <c r="J134" s="223"/>
      <c r="K134" s="223"/>
      <c r="L134" s="224"/>
      <c r="M134" s="224"/>
      <c r="N134" s="217"/>
      <c r="O134" s="225"/>
      <c r="P134" s="225"/>
      <c r="Q134" s="225"/>
      <c r="R134" s="225"/>
    </row>
    <row r="135" spans="1:18" x14ac:dyDescent="0.25">
      <c r="A135" s="216"/>
      <c r="B135" s="217"/>
      <c r="C135" s="217"/>
      <c r="D135" s="218"/>
      <c r="E135" s="219"/>
      <c r="F135" s="220"/>
      <c r="G135" s="221"/>
      <c r="H135" s="215"/>
      <c r="I135" s="222"/>
      <c r="J135" s="223"/>
      <c r="K135" s="223"/>
      <c r="L135" s="224"/>
      <c r="M135" s="224"/>
      <c r="N135" s="217"/>
      <c r="O135" s="225"/>
      <c r="P135" s="225"/>
      <c r="Q135" s="225"/>
      <c r="R135" s="225"/>
    </row>
    <row r="136" spans="1:18" x14ac:dyDescent="0.25">
      <c r="A136" s="216"/>
      <c r="B136" s="217"/>
      <c r="C136" s="217"/>
      <c r="D136" s="218"/>
      <c r="E136" s="219"/>
      <c r="F136" s="226"/>
      <c r="G136" s="243"/>
      <c r="H136" s="215"/>
      <c r="I136" s="222"/>
      <c r="J136" s="223"/>
      <c r="K136" s="223"/>
      <c r="L136" s="224"/>
      <c r="M136" s="224"/>
      <c r="N136" s="217"/>
      <c r="O136" s="225"/>
      <c r="P136" s="225"/>
      <c r="Q136" s="225"/>
      <c r="R136" s="225"/>
    </row>
    <row r="137" spans="1:18" x14ac:dyDescent="0.25">
      <c r="A137" s="216"/>
      <c r="B137" s="217"/>
      <c r="C137" s="217"/>
      <c r="D137" s="218"/>
      <c r="E137" s="219"/>
      <c r="F137" s="220"/>
      <c r="G137" s="221"/>
      <c r="H137" s="215"/>
      <c r="I137" s="222"/>
      <c r="J137" s="223"/>
      <c r="K137" s="223"/>
      <c r="L137" s="224"/>
      <c r="M137" s="224"/>
      <c r="N137" s="217"/>
      <c r="O137" s="225"/>
      <c r="P137" s="225"/>
      <c r="Q137" s="225"/>
      <c r="R137" s="225"/>
    </row>
    <row r="138" spans="1:18" x14ac:dyDescent="0.25">
      <c r="A138" s="216"/>
      <c r="B138" s="217"/>
      <c r="C138" s="217"/>
      <c r="D138" s="218"/>
      <c r="E138" s="219"/>
      <c r="F138" s="220"/>
      <c r="G138" s="221"/>
      <c r="H138" s="215"/>
      <c r="I138" s="222"/>
      <c r="J138" s="223"/>
      <c r="K138" s="223"/>
      <c r="L138" s="224"/>
      <c r="M138" s="224"/>
      <c r="N138" s="217"/>
      <c r="O138" s="225"/>
      <c r="P138" s="225"/>
      <c r="Q138" s="225"/>
      <c r="R138" s="225"/>
    </row>
    <row r="139" spans="1:18" x14ac:dyDescent="0.25">
      <c r="A139" s="216"/>
      <c r="B139" s="217"/>
      <c r="C139" s="217"/>
      <c r="D139" s="218"/>
      <c r="E139" s="219"/>
      <c r="F139" s="220"/>
      <c r="G139" s="221"/>
      <c r="H139" s="215"/>
      <c r="I139" s="222"/>
      <c r="J139" s="223"/>
      <c r="K139" s="223"/>
      <c r="L139" s="224"/>
      <c r="M139" s="224"/>
      <c r="N139" s="217"/>
      <c r="O139" s="225"/>
      <c r="P139" s="225"/>
      <c r="Q139" s="225"/>
      <c r="R139" s="225"/>
    </row>
    <row r="140" spans="1:18" x14ac:dyDescent="0.25">
      <c r="A140" s="216"/>
      <c r="B140" s="217"/>
      <c r="C140" s="217"/>
      <c r="D140" s="218"/>
      <c r="E140" s="219"/>
      <c r="F140" s="220"/>
      <c r="G140" s="221"/>
      <c r="H140" s="215"/>
      <c r="I140" s="222"/>
      <c r="J140" s="223"/>
      <c r="K140" s="223"/>
      <c r="L140" s="224"/>
      <c r="M140" s="224"/>
      <c r="N140" s="217"/>
      <c r="O140" s="225"/>
      <c r="P140" s="225"/>
      <c r="Q140" s="225"/>
      <c r="R140" s="225"/>
    </row>
    <row r="141" spans="1:18" x14ac:dyDescent="0.25">
      <c r="A141" s="216"/>
      <c r="B141" s="217"/>
      <c r="C141" s="217"/>
      <c r="D141" s="218"/>
      <c r="E141" s="219"/>
      <c r="F141" s="220"/>
      <c r="G141" s="221"/>
      <c r="H141" s="215"/>
      <c r="I141" s="222"/>
      <c r="J141" s="223"/>
      <c r="K141" s="223"/>
      <c r="L141" s="224"/>
      <c r="M141" s="224"/>
      <c r="N141" s="217"/>
      <c r="O141" s="225"/>
      <c r="P141" s="225"/>
      <c r="Q141" s="225"/>
      <c r="R141" s="225"/>
    </row>
    <row r="142" spans="1:18" x14ac:dyDescent="0.25">
      <c r="A142" s="216"/>
      <c r="B142" s="217"/>
      <c r="C142" s="217"/>
      <c r="D142" s="218"/>
      <c r="E142" s="219"/>
      <c r="F142" s="220"/>
      <c r="G142" s="221"/>
      <c r="H142" s="215"/>
      <c r="I142" s="222"/>
      <c r="J142" s="223"/>
      <c r="K142" s="223"/>
      <c r="L142" s="224"/>
      <c r="M142" s="224"/>
      <c r="N142" s="217"/>
      <c r="O142" s="225"/>
      <c r="P142" s="225"/>
      <c r="Q142" s="225"/>
      <c r="R142" s="225"/>
    </row>
    <row r="143" spans="1:18" x14ac:dyDescent="0.25">
      <c r="A143" s="216"/>
      <c r="B143" s="217"/>
      <c r="C143" s="217"/>
      <c r="D143" s="218"/>
      <c r="E143" s="219"/>
      <c r="F143" s="226"/>
      <c r="G143" s="244"/>
      <c r="H143" s="215"/>
      <c r="I143" s="222"/>
      <c r="J143" s="223"/>
      <c r="K143" s="223"/>
      <c r="L143" s="224"/>
      <c r="M143" s="224"/>
      <c r="N143" s="217"/>
      <c r="O143" s="225"/>
      <c r="P143" s="225"/>
      <c r="Q143" s="225"/>
      <c r="R143" s="225"/>
    </row>
    <row r="144" spans="1:18" x14ac:dyDescent="0.25">
      <c r="A144" s="216"/>
      <c r="B144" s="217"/>
      <c r="C144" s="217"/>
      <c r="D144" s="218"/>
      <c r="E144" s="219"/>
      <c r="F144" s="226"/>
      <c r="G144" s="227"/>
      <c r="H144" s="215"/>
      <c r="I144" s="222"/>
      <c r="J144" s="223"/>
      <c r="K144" s="223"/>
      <c r="L144" s="224"/>
      <c r="M144" s="224"/>
      <c r="N144" s="217"/>
      <c r="O144" s="225"/>
      <c r="P144" s="225"/>
      <c r="Q144" s="225"/>
      <c r="R144" s="225"/>
    </row>
    <row r="145" spans="1:18" x14ac:dyDescent="0.25">
      <c r="A145" s="216"/>
      <c r="B145" s="217"/>
      <c r="C145" s="217"/>
      <c r="D145" s="218"/>
      <c r="E145" s="219"/>
      <c r="F145" s="220"/>
      <c r="G145" s="221"/>
      <c r="H145" s="215"/>
      <c r="I145" s="222"/>
      <c r="J145" s="223"/>
      <c r="K145" s="223"/>
      <c r="L145" s="224"/>
      <c r="M145" s="224"/>
      <c r="N145" s="217"/>
      <c r="O145" s="225"/>
      <c r="P145" s="225"/>
      <c r="Q145" s="225"/>
      <c r="R145" s="225"/>
    </row>
    <row r="146" spans="1:18" x14ac:dyDescent="0.25">
      <c r="A146" s="216"/>
      <c r="B146" s="217"/>
      <c r="C146" s="217"/>
      <c r="D146" s="218"/>
      <c r="E146" s="219"/>
      <c r="F146" s="220"/>
      <c r="G146" s="221"/>
      <c r="H146" s="215"/>
      <c r="I146" s="222"/>
      <c r="J146" s="223"/>
      <c r="K146" s="223"/>
      <c r="L146" s="224"/>
      <c r="M146" s="224"/>
      <c r="N146" s="217"/>
      <c r="O146" s="225"/>
      <c r="P146" s="225"/>
      <c r="Q146" s="225"/>
      <c r="R146" s="225"/>
    </row>
    <row r="147" spans="1:18" x14ac:dyDescent="0.25">
      <c r="A147" s="216"/>
      <c r="B147" s="217"/>
      <c r="C147" s="217"/>
      <c r="D147" s="218"/>
      <c r="E147" s="219"/>
      <c r="F147" s="226"/>
      <c r="G147" s="243"/>
      <c r="H147" s="228"/>
      <c r="I147" s="222"/>
      <c r="J147" s="248"/>
      <c r="K147" s="248"/>
      <c r="L147" s="224"/>
      <c r="M147" s="224"/>
      <c r="N147" s="217"/>
      <c r="O147" s="225"/>
      <c r="P147" s="225"/>
      <c r="Q147" s="225"/>
      <c r="R147" s="225"/>
    </row>
    <row r="148" spans="1:18" x14ac:dyDescent="0.25">
      <c r="A148" s="216"/>
      <c r="B148" s="217"/>
      <c r="C148" s="217"/>
      <c r="D148" s="218"/>
      <c r="E148" s="219"/>
      <c r="F148" s="220"/>
      <c r="G148" s="227"/>
      <c r="H148" s="228"/>
      <c r="I148" s="222"/>
      <c r="J148" s="223"/>
      <c r="K148" s="223"/>
      <c r="L148" s="224"/>
      <c r="M148" s="224"/>
      <c r="N148" s="217"/>
      <c r="O148" s="225"/>
      <c r="P148" s="225"/>
      <c r="Q148" s="225"/>
      <c r="R148" s="225"/>
    </row>
    <row r="149" spans="1:18" x14ac:dyDescent="0.25">
      <c r="A149" s="216"/>
      <c r="B149" s="217"/>
      <c r="C149" s="217"/>
      <c r="D149" s="218"/>
      <c r="E149" s="219"/>
      <c r="F149" s="220"/>
      <c r="G149" s="221"/>
      <c r="H149" s="228"/>
      <c r="I149" s="222"/>
      <c r="J149" s="223"/>
      <c r="K149" s="223"/>
      <c r="L149" s="224"/>
      <c r="M149" s="224"/>
      <c r="N149" s="217"/>
      <c r="O149" s="225"/>
      <c r="P149" s="225"/>
      <c r="Q149" s="225"/>
      <c r="R149" s="225"/>
    </row>
    <row r="150" spans="1:18" x14ac:dyDescent="0.25">
      <c r="A150" s="216"/>
      <c r="B150" s="217"/>
      <c r="C150" s="217"/>
      <c r="D150" s="218"/>
      <c r="E150" s="219"/>
      <c r="F150" s="220"/>
      <c r="G150" s="221"/>
      <c r="H150" s="228"/>
      <c r="I150" s="222"/>
      <c r="J150" s="223"/>
      <c r="K150" s="223"/>
      <c r="L150" s="224"/>
      <c r="M150" s="224"/>
      <c r="N150" s="217"/>
      <c r="O150" s="225"/>
      <c r="P150" s="225"/>
      <c r="Q150" s="225"/>
      <c r="R150" s="225"/>
    </row>
    <row r="151" spans="1:18" x14ac:dyDescent="0.25">
      <c r="A151" s="216"/>
      <c r="B151" s="217"/>
      <c r="C151" s="217"/>
      <c r="D151" s="218"/>
      <c r="E151" s="219"/>
      <c r="F151" s="220"/>
      <c r="G151" s="221"/>
      <c r="H151" s="228"/>
      <c r="I151" s="222"/>
      <c r="J151" s="223"/>
      <c r="K151" s="223"/>
      <c r="L151" s="224"/>
      <c r="M151" s="224"/>
      <c r="N151" s="217"/>
      <c r="O151" s="225"/>
      <c r="P151" s="225"/>
      <c r="Q151" s="225"/>
      <c r="R151" s="225"/>
    </row>
    <row r="152" spans="1:18" x14ac:dyDescent="0.25">
      <c r="A152" s="216"/>
      <c r="B152" s="217"/>
      <c r="C152" s="217"/>
      <c r="D152" s="218"/>
      <c r="E152" s="219"/>
      <c r="F152" s="220"/>
      <c r="G152" s="221"/>
      <c r="H152" s="228"/>
      <c r="I152" s="222"/>
      <c r="J152" s="223"/>
      <c r="K152" s="223"/>
      <c r="L152" s="224"/>
      <c r="M152" s="224"/>
      <c r="N152" s="217"/>
      <c r="O152" s="225"/>
      <c r="P152" s="225"/>
      <c r="Q152" s="225"/>
      <c r="R152" s="225"/>
    </row>
    <row r="153" spans="1:18" x14ac:dyDescent="0.25">
      <c r="A153" s="216"/>
      <c r="B153" s="217"/>
      <c r="C153" s="217"/>
      <c r="D153" s="218"/>
      <c r="E153" s="219"/>
      <c r="F153" s="220"/>
      <c r="G153" s="221"/>
      <c r="H153" s="228"/>
      <c r="I153" s="222"/>
      <c r="J153" s="223"/>
      <c r="K153" s="223"/>
      <c r="L153" s="224"/>
      <c r="M153" s="224"/>
      <c r="N153" s="217"/>
      <c r="O153" s="225"/>
      <c r="P153" s="225"/>
      <c r="Q153" s="225"/>
      <c r="R153" s="225"/>
    </row>
    <row r="154" spans="1:18" x14ac:dyDescent="0.25">
      <c r="A154" s="216"/>
      <c r="B154" s="217"/>
      <c r="C154" s="217"/>
      <c r="D154" s="218"/>
      <c r="E154" s="219"/>
      <c r="F154" s="220"/>
      <c r="G154" s="221"/>
      <c r="H154" s="228"/>
      <c r="I154" s="222"/>
      <c r="J154" s="223"/>
      <c r="K154" s="223"/>
      <c r="L154" s="224"/>
      <c r="M154" s="224"/>
      <c r="N154" s="217"/>
      <c r="O154" s="225"/>
      <c r="P154" s="225"/>
      <c r="Q154" s="225"/>
      <c r="R154" s="225"/>
    </row>
    <row r="155" spans="1:18" x14ac:dyDescent="0.25">
      <c r="A155" s="216"/>
      <c r="B155" s="217"/>
      <c r="C155" s="217"/>
      <c r="D155" s="218"/>
      <c r="E155" s="219"/>
      <c r="F155" s="220"/>
      <c r="G155" s="221"/>
      <c r="H155" s="228"/>
      <c r="I155" s="222"/>
      <c r="J155" s="223"/>
      <c r="K155" s="223"/>
      <c r="L155" s="224"/>
      <c r="M155" s="224"/>
      <c r="N155" s="217"/>
      <c r="O155" s="225"/>
      <c r="P155" s="225"/>
      <c r="Q155" s="225"/>
      <c r="R155" s="225"/>
    </row>
    <row r="156" spans="1:18" x14ac:dyDescent="0.25">
      <c r="A156" s="216"/>
      <c r="B156" s="217"/>
      <c r="C156" s="217"/>
      <c r="D156" s="218"/>
      <c r="E156" s="219"/>
      <c r="F156" s="220"/>
      <c r="G156" s="221"/>
      <c r="H156" s="228"/>
      <c r="I156" s="222"/>
      <c r="J156" s="223"/>
      <c r="K156" s="223"/>
      <c r="L156" s="224"/>
      <c r="M156" s="224"/>
      <c r="N156" s="217"/>
      <c r="O156" s="225"/>
      <c r="P156" s="225"/>
      <c r="Q156" s="225"/>
      <c r="R156" s="225"/>
    </row>
    <row r="157" spans="1:18" x14ac:dyDescent="0.25">
      <c r="A157" s="216"/>
      <c r="B157" s="217"/>
      <c r="C157" s="217"/>
      <c r="D157" s="218"/>
      <c r="E157" s="219"/>
      <c r="F157" s="220"/>
      <c r="G157" s="221"/>
      <c r="H157" s="228"/>
      <c r="I157" s="222"/>
      <c r="J157" s="223"/>
      <c r="K157" s="223"/>
      <c r="L157" s="224"/>
      <c r="M157" s="224"/>
      <c r="N157" s="217"/>
      <c r="O157" s="225"/>
      <c r="P157" s="225"/>
      <c r="Q157" s="225"/>
      <c r="R157" s="225"/>
    </row>
    <row r="158" spans="1:18" x14ac:dyDescent="0.25">
      <c r="A158" s="216"/>
      <c r="B158" s="217"/>
      <c r="C158" s="217"/>
      <c r="D158" s="218"/>
      <c r="E158" s="219"/>
      <c r="F158" s="220"/>
      <c r="G158" s="221"/>
      <c r="H158" s="228"/>
      <c r="I158" s="222"/>
      <c r="J158" s="223"/>
      <c r="K158" s="223"/>
      <c r="L158" s="224"/>
      <c r="M158" s="224"/>
      <c r="N158" s="217"/>
      <c r="O158" s="225"/>
      <c r="P158" s="225"/>
      <c r="Q158" s="225"/>
      <c r="R158" s="225"/>
    </row>
    <row r="159" spans="1:18" ht="23.25" customHeight="1" x14ac:dyDescent="0.25">
      <c r="A159" s="216"/>
      <c r="B159" s="217"/>
      <c r="C159" s="217"/>
      <c r="D159" s="218"/>
      <c r="E159" s="219"/>
      <c r="F159" s="220"/>
      <c r="G159" s="229"/>
      <c r="H159" s="228"/>
      <c r="I159" s="222"/>
      <c r="J159" s="223"/>
      <c r="K159" s="223"/>
      <c r="L159" s="224"/>
      <c r="M159" s="224"/>
      <c r="N159" s="217"/>
      <c r="O159" s="225"/>
      <c r="P159" s="225"/>
      <c r="Q159" s="225"/>
      <c r="R159" s="225"/>
    </row>
    <row r="160" spans="1:18" ht="26.25" customHeight="1" x14ac:dyDescent="0.25">
      <c r="A160" s="216"/>
      <c r="B160" s="217"/>
      <c r="C160" s="217"/>
      <c r="D160" s="218"/>
      <c r="E160" s="219"/>
      <c r="F160" s="220"/>
      <c r="G160" s="229"/>
      <c r="H160" s="228"/>
      <c r="I160" s="222"/>
      <c r="J160" s="223"/>
      <c r="K160" s="223"/>
      <c r="L160" s="224"/>
      <c r="M160" s="224"/>
      <c r="N160" s="217"/>
      <c r="O160" s="225"/>
      <c r="P160" s="225"/>
      <c r="Q160" s="225"/>
      <c r="R160" s="225"/>
    </row>
    <row r="161" spans="1:18" ht="26.25" customHeight="1" x14ac:dyDescent="0.25">
      <c r="A161" s="216"/>
      <c r="B161" s="217"/>
      <c r="C161" s="217"/>
      <c r="D161" s="218"/>
      <c r="E161" s="219"/>
      <c r="F161" s="220"/>
      <c r="G161" s="229"/>
      <c r="H161" s="228"/>
      <c r="I161" s="222"/>
      <c r="J161" s="223"/>
      <c r="K161" s="223"/>
      <c r="L161" s="224"/>
      <c r="M161" s="224"/>
      <c r="N161" s="217"/>
      <c r="O161" s="225"/>
      <c r="P161" s="225"/>
      <c r="Q161" s="225"/>
      <c r="R161" s="225"/>
    </row>
    <row r="162" spans="1:18" ht="24.75" customHeight="1" x14ac:dyDescent="0.25">
      <c r="A162" s="216"/>
      <c r="B162" s="217"/>
      <c r="C162" s="217"/>
      <c r="D162" s="218"/>
      <c r="E162" s="219"/>
      <c r="F162" s="220"/>
      <c r="G162" s="221"/>
      <c r="H162" s="228"/>
      <c r="I162" s="222"/>
      <c r="J162" s="223"/>
      <c r="K162" s="223"/>
      <c r="L162" s="224"/>
      <c r="M162" s="224"/>
      <c r="N162" s="217"/>
      <c r="O162" s="225"/>
      <c r="P162" s="225"/>
      <c r="Q162" s="225"/>
      <c r="R162" s="225"/>
    </row>
    <row r="163" spans="1:18" ht="23.25" customHeight="1" x14ac:dyDescent="0.25">
      <c r="A163" s="216"/>
      <c r="B163" s="217"/>
      <c r="C163" s="217"/>
      <c r="D163" s="218"/>
      <c r="E163" s="219"/>
      <c r="F163" s="220"/>
      <c r="G163" s="221"/>
      <c r="H163" s="228"/>
      <c r="I163" s="222"/>
      <c r="J163" s="223"/>
      <c r="K163" s="223"/>
      <c r="L163" s="224"/>
      <c r="M163" s="224"/>
      <c r="N163" s="217"/>
      <c r="O163" s="225"/>
      <c r="P163" s="225"/>
      <c r="Q163" s="225"/>
      <c r="R163" s="225"/>
    </row>
    <row r="164" spans="1:18" ht="21.75" customHeight="1" x14ac:dyDescent="0.25">
      <c r="A164" s="216"/>
      <c r="B164" s="217"/>
      <c r="C164" s="217"/>
      <c r="D164" s="218"/>
      <c r="E164" s="219"/>
      <c r="F164" s="220"/>
      <c r="G164" s="221"/>
      <c r="H164" s="228"/>
      <c r="I164" s="222"/>
      <c r="J164" s="223"/>
      <c r="K164" s="223"/>
      <c r="L164" s="224"/>
      <c r="M164" s="224"/>
      <c r="N164" s="217"/>
      <c r="O164" s="225"/>
      <c r="P164" s="225"/>
      <c r="Q164" s="225"/>
      <c r="R164" s="225"/>
    </row>
    <row r="165" spans="1:18" ht="15.75" customHeight="1" x14ac:dyDescent="0.25">
      <c r="A165" s="216"/>
      <c r="B165" s="217"/>
      <c r="C165" s="217"/>
      <c r="D165" s="218"/>
      <c r="E165" s="219"/>
      <c r="F165" s="226"/>
      <c r="G165" s="243"/>
      <c r="H165" s="215"/>
      <c r="I165" s="222"/>
      <c r="J165" s="223"/>
      <c r="K165" s="223"/>
      <c r="L165" s="224"/>
      <c r="M165" s="224"/>
      <c r="N165" s="217"/>
      <c r="O165" s="225"/>
      <c r="P165" s="225"/>
      <c r="Q165" s="225"/>
      <c r="R165" s="225"/>
    </row>
    <row r="166" spans="1:18" ht="27" customHeight="1" x14ac:dyDescent="0.25">
      <c r="A166" s="216"/>
      <c r="B166" s="217"/>
      <c r="C166" s="217"/>
      <c r="D166" s="218"/>
      <c r="E166" s="219"/>
      <c r="F166" s="220"/>
      <c r="G166" s="221"/>
      <c r="H166" s="215"/>
      <c r="I166" s="222"/>
      <c r="J166" s="223"/>
      <c r="K166" s="223"/>
      <c r="L166" s="224"/>
      <c r="M166" s="224"/>
      <c r="N166" s="217"/>
      <c r="O166" s="225"/>
      <c r="P166" s="225"/>
      <c r="Q166" s="225"/>
      <c r="R166" s="225"/>
    </row>
    <row r="167" spans="1:18" ht="26.25" customHeight="1" x14ac:dyDescent="0.25">
      <c r="A167" s="216"/>
      <c r="B167" s="217"/>
      <c r="C167" s="217"/>
      <c r="D167" s="218"/>
      <c r="E167" s="219"/>
      <c r="F167" s="220"/>
      <c r="G167" s="221"/>
      <c r="H167" s="215"/>
      <c r="I167" s="222"/>
      <c r="J167" s="223"/>
      <c r="K167" s="223"/>
      <c r="L167" s="224"/>
      <c r="M167" s="224"/>
      <c r="N167" s="217"/>
      <c r="O167" s="225"/>
      <c r="P167" s="225"/>
      <c r="Q167" s="225"/>
      <c r="R167" s="225"/>
    </row>
    <row r="168" spans="1:18" ht="24" customHeight="1" x14ac:dyDescent="0.25">
      <c r="A168" s="216"/>
      <c r="B168" s="217"/>
      <c r="C168" s="217"/>
      <c r="D168" s="218"/>
      <c r="E168" s="219"/>
      <c r="F168" s="220"/>
      <c r="G168" s="221"/>
      <c r="H168" s="215"/>
      <c r="I168" s="222"/>
      <c r="J168" s="223"/>
      <c r="K168" s="223"/>
      <c r="L168" s="224"/>
      <c r="M168" s="224"/>
      <c r="N168" s="217"/>
      <c r="O168" s="225"/>
      <c r="P168" s="225"/>
      <c r="Q168" s="225"/>
      <c r="R168" s="225"/>
    </row>
    <row r="169" spans="1:18" ht="25.5" customHeight="1" x14ac:dyDescent="0.25">
      <c r="A169" s="216"/>
      <c r="B169" s="217"/>
      <c r="C169" s="217"/>
      <c r="D169" s="218"/>
      <c r="E169" s="219"/>
      <c r="F169" s="220"/>
      <c r="G169" s="221"/>
      <c r="H169" s="215"/>
      <c r="I169" s="222"/>
      <c r="J169" s="223"/>
      <c r="K169" s="223"/>
      <c r="L169" s="224"/>
      <c r="M169" s="224"/>
      <c r="N169" s="217"/>
      <c r="O169" s="225"/>
      <c r="P169" s="225"/>
      <c r="Q169" s="225"/>
      <c r="R169" s="225"/>
    </row>
    <row r="170" spans="1:18" ht="25.5" customHeight="1" x14ac:dyDescent="0.25">
      <c r="A170" s="216"/>
      <c r="B170" s="217"/>
      <c r="C170" s="217"/>
      <c r="D170" s="218"/>
      <c r="E170" s="219"/>
      <c r="F170" s="220"/>
      <c r="G170" s="221"/>
      <c r="H170" s="215"/>
      <c r="I170" s="222"/>
      <c r="J170" s="223"/>
      <c r="K170" s="223"/>
      <c r="L170" s="224"/>
      <c r="M170" s="224"/>
      <c r="N170" s="217"/>
      <c r="O170" s="225"/>
      <c r="P170" s="225"/>
      <c r="Q170" s="225"/>
      <c r="R170" s="225"/>
    </row>
    <row r="171" spans="1:18" ht="26.25" customHeight="1" x14ac:dyDescent="0.25">
      <c r="A171" s="216"/>
      <c r="B171" s="217"/>
      <c r="C171" s="217"/>
      <c r="D171" s="218"/>
      <c r="E171" s="219"/>
      <c r="F171" s="220"/>
      <c r="G171" s="221"/>
      <c r="H171" s="215"/>
      <c r="I171" s="222"/>
      <c r="J171" s="223"/>
      <c r="K171" s="223"/>
      <c r="L171" s="224"/>
      <c r="M171" s="224"/>
      <c r="N171" s="217"/>
      <c r="O171" s="225"/>
      <c r="P171" s="225"/>
      <c r="Q171" s="225"/>
      <c r="R171" s="225"/>
    </row>
    <row r="172" spans="1:18" ht="22.5" customHeight="1" x14ac:dyDescent="0.25">
      <c r="A172" s="216"/>
      <c r="B172" s="217"/>
      <c r="C172" s="217"/>
      <c r="D172" s="218"/>
      <c r="E172" s="219"/>
      <c r="F172" s="226"/>
      <c r="G172" s="244"/>
      <c r="H172" s="215"/>
      <c r="I172" s="222"/>
      <c r="J172" s="223"/>
      <c r="K172" s="223"/>
      <c r="L172" s="224"/>
      <c r="M172" s="224"/>
      <c r="N172" s="217"/>
      <c r="O172" s="225"/>
      <c r="P172" s="225"/>
      <c r="Q172" s="225"/>
      <c r="R172" s="225"/>
    </row>
    <row r="173" spans="1:18" ht="21" customHeight="1" x14ac:dyDescent="0.25">
      <c r="A173" s="216"/>
      <c r="B173" s="217"/>
      <c r="C173" s="217"/>
      <c r="D173" s="218"/>
      <c r="E173" s="219"/>
      <c r="F173" s="226"/>
      <c r="G173" s="227"/>
      <c r="H173" s="215"/>
      <c r="I173" s="222"/>
      <c r="J173" s="223"/>
      <c r="K173" s="223"/>
      <c r="L173" s="224"/>
      <c r="M173" s="224"/>
      <c r="N173" s="217"/>
      <c r="O173" s="225"/>
      <c r="P173" s="225"/>
      <c r="Q173" s="225"/>
      <c r="R173" s="225"/>
    </row>
    <row r="174" spans="1:18" ht="40.5" customHeight="1" x14ac:dyDescent="0.25">
      <c r="A174" s="216"/>
      <c r="B174" s="217"/>
      <c r="C174" s="217"/>
      <c r="D174" s="218"/>
      <c r="E174" s="219"/>
      <c r="F174" s="220"/>
      <c r="G174" s="221"/>
      <c r="H174" s="215"/>
      <c r="I174" s="222"/>
      <c r="J174" s="223"/>
      <c r="K174" s="223"/>
      <c r="L174" s="224"/>
      <c r="M174" s="224"/>
      <c r="N174" s="217"/>
      <c r="O174" s="225"/>
      <c r="P174" s="225"/>
      <c r="Q174" s="225"/>
      <c r="R174" s="225"/>
    </row>
    <row r="175" spans="1:18" ht="25.5" customHeight="1" x14ac:dyDescent="0.25">
      <c r="A175" s="216"/>
      <c r="B175" s="217"/>
      <c r="C175" s="217"/>
      <c r="D175" s="218"/>
      <c r="E175" s="219"/>
      <c r="F175" s="220"/>
      <c r="G175" s="221"/>
      <c r="H175" s="241"/>
      <c r="I175" s="222"/>
      <c r="J175" s="223"/>
      <c r="K175" s="223"/>
      <c r="L175" s="224"/>
      <c r="M175" s="224"/>
      <c r="N175" s="217"/>
      <c r="O175" s="225"/>
      <c r="P175" s="225"/>
      <c r="Q175" s="225"/>
      <c r="R175" s="225"/>
    </row>
    <row r="176" spans="1:18" ht="26.25" customHeight="1" x14ac:dyDescent="0.25">
      <c r="A176" s="216"/>
      <c r="B176" s="217"/>
      <c r="C176" s="217"/>
      <c r="D176" s="218"/>
      <c r="E176" s="219"/>
      <c r="F176" s="220"/>
      <c r="G176" s="221"/>
      <c r="H176" s="215"/>
      <c r="I176" s="222"/>
      <c r="J176" s="223"/>
      <c r="K176" s="223"/>
      <c r="L176" s="224"/>
      <c r="M176" s="224"/>
      <c r="N176" s="217"/>
      <c r="O176" s="225"/>
      <c r="P176" s="225"/>
      <c r="Q176" s="225"/>
      <c r="R176" s="225"/>
    </row>
    <row r="177" spans="1:18" ht="27.75" customHeight="1" x14ac:dyDescent="0.25">
      <c r="A177" s="216"/>
      <c r="B177" s="217"/>
      <c r="C177" s="217"/>
      <c r="D177" s="218"/>
      <c r="E177" s="219"/>
      <c r="F177" s="220"/>
      <c r="G177" s="221"/>
      <c r="H177" s="228"/>
      <c r="I177" s="222"/>
      <c r="J177" s="223"/>
      <c r="K177" s="223"/>
      <c r="L177" s="224"/>
      <c r="M177" s="224"/>
      <c r="N177" s="217"/>
      <c r="O177" s="225"/>
      <c r="P177" s="225"/>
      <c r="Q177" s="225"/>
      <c r="R177" s="225"/>
    </row>
    <row r="178" spans="1:18" ht="14.25" customHeight="1" x14ac:dyDescent="0.25">
      <c r="A178" s="216"/>
      <c r="B178" s="217"/>
      <c r="C178" s="217"/>
      <c r="D178" s="218"/>
      <c r="E178" s="219"/>
      <c r="F178" s="226"/>
      <c r="G178" s="227"/>
      <c r="H178" s="215"/>
      <c r="I178" s="222"/>
      <c r="J178" s="223"/>
      <c r="K178" s="223"/>
      <c r="L178" s="224"/>
      <c r="M178" s="224"/>
      <c r="N178" s="217"/>
      <c r="O178" s="225"/>
      <c r="P178" s="225"/>
      <c r="Q178" s="225"/>
      <c r="R178" s="225"/>
    </row>
    <row r="179" spans="1:18" ht="28.5" customHeight="1" x14ac:dyDescent="0.25">
      <c r="A179" s="216"/>
      <c r="B179" s="217"/>
      <c r="C179" s="217"/>
      <c r="D179" s="218"/>
      <c r="E179" s="219"/>
      <c r="F179" s="220"/>
      <c r="G179" s="221"/>
      <c r="H179" s="215"/>
      <c r="I179" s="222"/>
      <c r="J179" s="223"/>
      <c r="K179" s="223"/>
      <c r="L179" s="224"/>
      <c r="M179" s="224"/>
      <c r="N179" s="217"/>
      <c r="O179" s="225"/>
      <c r="P179" s="225"/>
      <c r="Q179" s="225"/>
      <c r="R179" s="225"/>
    </row>
    <row r="180" spans="1:18" ht="28.5" customHeight="1" x14ac:dyDescent="0.25">
      <c r="A180" s="216"/>
      <c r="B180" s="217"/>
      <c r="C180" s="217"/>
      <c r="D180" s="218"/>
      <c r="E180" s="219"/>
      <c r="F180" s="220"/>
      <c r="G180" s="221"/>
      <c r="H180" s="215"/>
      <c r="I180" s="222"/>
      <c r="J180" s="223"/>
      <c r="K180" s="223"/>
      <c r="L180" s="224"/>
      <c r="M180" s="224"/>
      <c r="N180" s="217"/>
      <c r="O180" s="225"/>
      <c r="P180" s="225"/>
      <c r="Q180" s="225"/>
      <c r="R180" s="225"/>
    </row>
    <row r="181" spans="1:18" ht="27.75" customHeight="1" x14ac:dyDescent="0.25">
      <c r="A181" s="216"/>
      <c r="B181" s="217"/>
      <c r="C181" s="217"/>
      <c r="D181" s="218"/>
      <c r="E181" s="219"/>
      <c r="F181" s="220"/>
      <c r="G181" s="221"/>
      <c r="H181" s="215"/>
      <c r="I181" s="222"/>
      <c r="J181" s="223"/>
      <c r="K181" s="223"/>
      <c r="L181" s="224"/>
      <c r="M181" s="224"/>
      <c r="N181" s="217"/>
      <c r="O181" s="225"/>
      <c r="P181" s="225"/>
      <c r="Q181" s="225"/>
      <c r="R181" s="225"/>
    </row>
    <row r="182" spans="1:18" ht="27.75" customHeight="1" x14ac:dyDescent="0.25">
      <c r="A182" s="216"/>
      <c r="B182" s="217"/>
      <c r="C182" s="217"/>
      <c r="D182" s="218"/>
      <c r="E182" s="219"/>
      <c r="F182" s="226"/>
      <c r="G182" s="227"/>
      <c r="H182" s="215"/>
      <c r="I182" s="222"/>
      <c r="J182" s="223"/>
      <c r="K182" s="223"/>
      <c r="L182" s="224"/>
      <c r="M182" s="224"/>
      <c r="N182" s="217"/>
      <c r="O182" s="225"/>
      <c r="P182" s="225"/>
      <c r="Q182" s="225"/>
      <c r="R182" s="225"/>
    </row>
    <row r="183" spans="1:18" ht="27.75" customHeight="1" x14ac:dyDescent="0.25">
      <c r="A183" s="216"/>
      <c r="B183" s="217"/>
      <c r="C183" s="217"/>
      <c r="D183" s="218"/>
      <c r="E183" s="219"/>
      <c r="F183" s="220"/>
      <c r="G183" s="221"/>
      <c r="H183" s="215"/>
      <c r="I183" s="222"/>
      <c r="J183" s="223"/>
      <c r="K183" s="223"/>
      <c r="L183" s="224"/>
      <c r="M183" s="224"/>
      <c r="N183" s="217"/>
      <c r="O183" s="225"/>
      <c r="P183" s="225"/>
      <c r="Q183" s="225"/>
      <c r="R183" s="225"/>
    </row>
    <row r="184" spans="1:18" ht="27.75" customHeight="1" x14ac:dyDescent="0.25">
      <c r="A184" s="216"/>
      <c r="B184" s="217"/>
      <c r="C184" s="217"/>
      <c r="D184" s="218"/>
      <c r="E184" s="219"/>
      <c r="F184" s="220"/>
      <c r="G184" s="221"/>
      <c r="H184" s="215"/>
      <c r="I184" s="222"/>
      <c r="J184" s="223"/>
      <c r="K184" s="223"/>
      <c r="L184" s="224"/>
      <c r="M184" s="224"/>
      <c r="N184" s="217"/>
      <c r="O184" s="225"/>
      <c r="P184" s="225"/>
      <c r="Q184" s="225"/>
      <c r="R184" s="225"/>
    </row>
    <row r="185" spans="1:18" ht="22.5" customHeight="1" x14ac:dyDescent="0.25">
      <c r="A185" s="230"/>
      <c r="B185" s="230"/>
      <c r="C185" s="231"/>
      <c r="D185" s="230"/>
      <c r="E185" s="232"/>
      <c r="F185" s="233"/>
      <c r="G185" s="234"/>
      <c r="H185" s="235"/>
      <c r="I185" s="236"/>
      <c r="J185" s="234"/>
      <c r="K185" s="234"/>
      <c r="L185" s="237"/>
      <c r="M185" s="238"/>
      <c r="N185" s="232"/>
      <c r="O185" s="239"/>
      <c r="P185" s="239"/>
      <c r="Q185" s="239"/>
      <c r="R185" s="230"/>
    </row>
    <row r="186" spans="1:18" ht="15" customHeight="1" x14ac:dyDescent="0.25">
      <c r="A186" s="216"/>
      <c r="B186" s="217"/>
      <c r="C186" s="217"/>
      <c r="D186" s="218"/>
      <c r="E186" s="219"/>
      <c r="F186" s="220"/>
      <c r="G186" s="221"/>
      <c r="H186" s="228"/>
      <c r="I186" s="222"/>
      <c r="J186" s="223"/>
      <c r="K186" s="223"/>
      <c r="L186" s="224"/>
      <c r="M186" s="224"/>
      <c r="N186" s="217"/>
      <c r="O186" s="225"/>
      <c r="P186" s="225"/>
      <c r="Q186" s="225"/>
      <c r="R186" s="225"/>
    </row>
    <row r="187" spans="1:18" ht="15.75" customHeight="1" x14ac:dyDescent="0.25">
      <c r="A187" s="216"/>
      <c r="B187" s="217"/>
      <c r="C187" s="217"/>
      <c r="D187" s="218"/>
      <c r="E187" s="219"/>
      <c r="F187" s="220"/>
      <c r="G187" s="221"/>
      <c r="H187" s="228"/>
      <c r="I187" s="222"/>
      <c r="J187" s="223"/>
      <c r="K187" s="223"/>
      <c r="L187" s="224"/>
      <c r="M187" s="224"/>
      <c r="N187" s="217"/>
      <c r="O187" s="225"/>
      <c r="P187" s="225"/>
      <c r="Q187" s="225"/>
      <c r="R187" s="225"/>
    </row>
    <row r="188" spans="1:18" ht="13.5" customHeight="1" x14ac:dyDescent="0.25">
      <c r="A188" s="216"/>
      <c r="B188" s="217"/>
      <c r="C188" s="217"/>
      <c r="D188" s="218"/>
      <c r="E188" s="219"/>
      <c r="F188" s="220"/>
      <c r="G188" s="221"/>
      <c r="H188" s="228"/>
      <c r="I188" s="222"/>
      <c r="J188" s="223"/>
      <c r="K188" s="223"/>
      <c r="L188" s="224"/>
      <c r="M188" s="224"/>
      <c r="N188" s="217"/>
      <c r="O188" s="225"/>
      <c r="P188" s="225"/>
      <c r="Q188" s="225"/>
      <c r="R188" s="225"/>
    </row>
    <row r="189" spans="1:18" ht="14.25" customHeight="1" x14ac:dyDescent="0.25">
      <c r="A189" s="216"/>
      <c r="B189" s="217"/>
      <c r="C189" s="217"/>
      <c r="D189" s="218"/>
      <c r="E189" s="219"/>
      <c r="F189" s="220"/>
      <c r="G189" s="221"/>
      <c r="H189" s="228"/>
      <c r="I189" s="222"/>
      <c r="J189" s="223"/>
      <c r="K189" s="223"/>
      <c r="L189" s="224"/>
      <c r="M189" s="224"/>
      <c r="N189" s="217"/>
      <c r="O189" s="225"/>
      <c r="P189" s="225"/>
      <c r="Q189" s="225"/>
      <c r="R189" s="225"/>
    </row>
    <row r="190" spans="1:18" ht="19.5" customHeight="1" x14ac:dyDescent="0.25">
      <c r="A190" s="216"/>
      <c r="B190" s="217"/>
      <c r="C190" s="217"/>
      <c r="D190" s="218"/>
      <c r="E190" s="219"/>
      <c r="F190" s="220"/>
      <c r="G190" s="221"/>
      <c r="H190" s="228"/>
      <c r="I190" s="222"/>
      <c r="J190" s="223"/>
      <c r="K190" s="223"/>
      <c r="L190" s="224"/>
      <c r="M190" s="224"/>
      <c r="N190" s="217"/>
      <c r="O190" s="225"/>
      <c r="P190" s="225"/>
      <c r="Q190" s="225"/>
      <c r="R190" s="225"/>
    </row>
    <row r="191" spans="1:18" ht="12" customHeight="1" x14ac:dyDescent="0.25">
      <c r="A191" s="216"/>
      <c r="B191" s="217"/>
      <c r="C191" s="217"/>
      <c r="D191" s="218"/>
      <c r="E191" s="219"/>
      <c r="F191" s="220"/>
      <c r="G191" s="221"/>
      <c r="H191" s="228"/>
      <c r="I191" s="222"/>
      <c r="J191" s="223"/>
      <c r="K191" s="223"/>
      <c r="L191" s="224"/>
      <c r="M191" s="224"/>
      <c r="N191" s="217"/>
      <c r="O191" s="225"/>
      <c r="P191" s="225"/>
      <c r="Q191" s="225"/>
      <c r="R191" s="225"/>
    </row>
    <row r="192" spans="1:18" ht="21" customHeight="1" x14ac:dyDescent="0.25">
      <c r="A192" s="216"/>
      <c r="B192" s="217"/>
      <c r="C192" s="217"/>
      <c r="D192" s="218"/>
      <c r="E192" s="219"/>
      <c r="F192" s="220"/>
      <c r="G192" s="221"/>
      <c r="H192" s="228"/>
      <c r="I192" s="222"/>
      <c r="J192" s="223"/>
      <c r="K192" s="223"/>
      <c r="L192" s="224"/>
      <c r="M192" s="224"/>
      <c r="N192" s="217"/>
      <c r="O192" s="225"/>
      <c r="P192" s="225"/>
      <c r="Q192" s="225"/>
      <c r="R192" s="225"/>
    </row>
    <row r="193" spans="1:18" ht="12.75" customHeight="1" x14ac:dyDescent="0.25">
      <c r="A193" s="216"/>
      <c r="B193" s="217"/>
      <c r="C193" s="217"/>
      <c r="D193" s="218"/>
      <c r="E193" s="219"/>
      <c r="F193" s="220"/>
      <c r="G193" s="221"/>
      <c r="H193" s="228"/>
      <c r="I193" s="222"/>
      <c r="J193" s="223"/>
      <c r="K193" s="223"/>
      <c r="L193" s="224"/>
      <c r="M193" s="224"/>
      <c r="N193" s="217"/>
      <c r="O193" s="225"/>
      <c r="P193" s="225"/>
      <c r="Q193" s="225"/>
      <c r="R193" s="225"/>
    </row>
    <row r="194" spans="1:18" ht="15.75" customHeight="1" x14ac:dyDescent="0.25">
      <c r="A194" s="216"/>
      <c r="B194" s="217"/>
      <c r="C194" s="217"/>
      <c r="D194" s="218"/>
      <c r="E194" s="219"/>
      <c r="F194" s="220"/>
      <c r="G194" s="221"/>
      <c r="H194" s="228"/>
      <c r="I194" s="222"/>
      <c r="J194" s="223"/>
      <c r="K194" s="223"/>
      <c r="L194" s="224"/>
      <c r="M194" s="224"/>
      <c r="N194" s="217"/>
      <c r="O194" s="225"/>
      <c r="P194" s="225"/>
      <c r="Q194" s="225"/>
      <c r="R194" s="225"/>
    </row>
    <row r="195" spans="1:18" ht="36" customHeight="1" x14ac:dyDescent="0.25">
      <c r="A195" s="216"/>
      <c r="B195" s="217"/>
      <c r="C195" s="217"/>
      <c r="D195" s="218"/>
      <c r="E195" s="219"/>
      <c r="F195" s="220"/>
      <c r="G195" s="221"/>
      <c r="H195" s="228"/>
      <c r="I195" s="222"/>
      <c r="J195" s="223"/>
      <c r="K195" s="223"/>
      <c r="L195" s="224"/>
      <c r="M195" s="224"/>
      <c r="N195" s="217"/>
      <c r="O195" s="225"/>
      <c r="P195" s="225"/>
      <c r="Q195" s="225"/>
      <c r="R195" s="225"/>
    </row>
    <row r="196" spans="1:18" ht="21.75" customHeight="1" x14ac:dyDescent="0.25">
      <c r="A196" s="216"/>
      <c r="B196" s="217"/>
      <c r="C196" s="217"/>
      <c r="D196" s="218"/>
      <c r="E196" s="219"/>
      <c r="F196" s="220"/>
      <c r="G196" s="221"/>
      <c r="H196" s="228"/>
      <c r="I196" s="222"/>
      <c r="J196" s="223"/>
      <c r="K196" s="223"/>
      <c r="L196" s="224"/>
      <c r="M196" s="224"/>
      <c r="N196" s="217"/>
      <c r="O196" s="225"/>
      <c r="P196" s="225"/>
      <c r="Q196" s="225"/>
      <c r="R196" s="225"/>
    </row>
    <row r="197" spans="1:18" ht="21" customHeight="1" x14ac:dyDescent="0.25">
      <c r="A197" s="216"/>
      <c r="B197" s="217"/>
      <c r="C197" s="217"/>
      <c r="D197" s="218"/>
      <c r="E197" s="219"/>
      <c r="F197" s="220"/>
      <c r="G197" s="221"/>
      <c r="H197" s="228"/>
      <c r="I197" s="222"/>
      <c r="J197" s="223"/>
      <c r="K197" s="223"/>
      <c r="L197" s="224"/>
      <c r="M197" s="224"/>
      <c r="N197" s="217"/>
      <c r="O197" s="225"/>
      <c r="P197" s="225"/>
      <c r="Q197" s="225"/>
      <c r="R197" s="225"/>
    </row>
    <row r="198" spans="1:18" ht="24.75" customHeight="1" x14ac:dyDescent="0.25">
      <c r="A198" s="216"/>
      <c r="B198" s="217"/>
      <c r="C198" s="217"/>
      <c r="D198" s="218"/>
      <c r="E198" s="219"/>
      <c r="F198" s="220"/>
      <c r="G198" s="221"/>
      <c r="H198" s="228"/>
      <c r="I198" s="222"/>
      <c r="J198" s="223"/>
      <c r="K198" s="223"/>
      <c r="L198" s="224"/>
      <c r="M198" s="224"/>
      <c r="N198" s="217"/>
      <c r="O198" s="225"/>
      <c r="P198" s="225"/>
      <c r="Q198" s="225"/>
      <c r="R198" s="225"/>
    </row>
    <row r="199" spans="1:18" x14ac:dyDescent="0.25">
      <c r="A199" s="216"/>
      <c r="B199" s="217"/>
      <c r="C199" s="217"/>
      <c r="D199" s="218"/>
      <c r="E199" s="219"/>
      <c r="F199" s="220"/>
      <c r="G199" s="221"/>
      <c r="H199" s="228"/>
      <c r="I199" s="222"/>
      <c r="J199" s="223"/>
      <c r="K199" s="223"/>
      <c r="L199" s="224"/>
      <c r="M199" s="224"/>
      <c r="N199" s="217"/>
      <c r="O199" s="225"/>
      <c r="P199" s="225"/>
      <c r="Q199" s="225"/>
      <c r="R199" s="225"/>
    </row>
    <row r="200" spans="1:18" x14ac:dyDescent="0.25">
      <c r="A200" s="216"/>
      <c r="B200" s="217"/>
      <c r="C200" s="217"/>
      <c r="D200" s="218"/>
      <c r="E200" s="219"/>
      <c r="F200" s="220"/>
      <c r="G200" s="221"/>
      <c r="H200" s="228"/>
      <c r="I200" s="222"/>
      <c r="J200" s="223"/>
      <c r="K200" s="223"/>
      <c r="L200" s="224"/>
      <c r="M200" s="224"/>
      <c r="N200" s="217"/>
      <c r="O200" s="225"/>
      <c r="P200" s="225"/>
      <c r="Q200" s="225"/>
      <c r="R200" s="225"/>
    </row>
    <row r="201" spans="1:18" x14ac:dyDescent="0.25">
      <c r="A201" s="216"/>
      <c r="B201" s="217"/>
      <c r="C201" s="217"/>
      <c r="D201" s="218"/>
      <c r="E201" s="240"/>
      <c r="F201" s="226"/>
      <c r="G201" s="225"/>
      <c r="H201" s="242"/>
      <c r="I201" s="222"/>
      <c r="J201" s="223"/>
      <c r="K201" s="223"/>
      <c r="L201" s="224"/>
      <c r="M201" s="224"/>
      <c r="N201" s="217"/>
      <c r="O201" s="225"/>
      <c r="P201" s="225"/>
      <c r="Q201" s="225"/>
      <c r="R201" s="225"/>
    </row>
    <row r="202" spans="1:18" x14ac:dyDescent="0.25">
      <c r="A202" s="216"/>
      <c r="B202" s="217"/>
      <c r="C202" s="217"/>
      <c r="D202" s="218"/>
      <c r="E202" s="240"/>
      <c r="F202" s="226"/>
      <c r="G202" s="225"/>
      <c r="H202" s="242"/>
      <c r="I202" s="222"/>
      <c r="J202" s="223"/>
      <c r="K202" s="223"/>
      <c r="L202" s="224"/>
      <c r="M202" s="224"/>
      <c r="N202" s="217"/>
      <c r="O202" s="225"/>
      <c r="P202" s="225"/>
      <c r="Q202" s="225"/>
      <c r="R202" s="225"/>
    </row>
    <row r="203" spans="1:18" x14ac:dyDescent="0.25">
      <c r="A203" s="216"/>
      <c r="B203" s="217"/>
      <c r="C203" s="217"/>
      <c r="D203" s="218"/>
      <c r="E203" s="240"/>
      <c r="F203" s="226"/>
      <c r="G203" s="225"/>
      <c r="H203" s="242"/>
      <c r="I203" s="222"/>
      <c r="J203" s="223"/>
      <c r="K203" s="223"/>
      <c r="L203" s="224"/>
      <c r="M203" s="224"/>
      <c r="N203" s="217"/>
      <c r="O203" s="225"/>
      <c r="P203" s="225"/>
      <c r="Q203" s="225"/>
      <c r="R203" s="225"/>
    </row>
    <row r="204" spans="1:18" x14ac:dyDescent="0.25">
      <c r="A204" s="216"/>
      <c r="B204" s="217"/>
      <c r="C204" s="217"/>
      <c r="D204" s="218"/>
      <c r="E204" s="240"/>
      <c r="F204" s="226"/>
      <c r="G204" s="225"/>
      <c r="H204" s="242"/>
      <c r="I204" s="222"/>
      <c r="J204" s="223"/>
      <c r="K204" s="223"/>
      <c r="L204" s="224"/>
      <c r="M204" s="224"/>
      <c r="N204" s="217"/>
      <c r="O204" s="225"/>
      <c r="P204" s="225"/>
      <c r="Q204" s="225"/>
      <c r="R204" s="225"/>
    </row>
    <row r="205" spans="1:18" x14ac:dyDescent="0.25">
      <c r="A205" s="216"/>
      <c r="B205" s="217"/>
      <c r="C205" s="217"/>
      <c r="D205" s="218"/>
      <c r="E205" s="240"/>
      <c r="F205" s="226"/>
      <c r="G205" s="225"/>
      <c r="H205" s="242"/>
      <c r="I205" s="222"/>
      <c r="J205" s="223"/>
      <c r="K205" s="223"/>
      <c r="L205" s="224"/>
      <c r="M205" s="224"/>
      <c r="N205" s="217"/>
      <c r="O205" s="225"/>
      <c r="P205" s="225"/>
      <c r="Q205" s="225"/>
      <c r="R205" s="225"/>
    </row>
    <row r="206" spans="1:18" x14ac:dyDescent="0.25">
      <c r="A206" s="216"/>
      <c r="B206" s="217"/>
      <c r="C206" s="217"/>
      <c r="D206" s="218"/>
      <c r="E206" s="240"/>
      <c r="F206" s="226"/>
      <c r="G206" s="225"/>
      <c r="H206" s="242"/>
      <c r="I206" s="222"/>
      <c r="J206" s="223"/>
      <c r="K206" s="223"/>
      <c r="L206" s="224"/>
      <c r="M206" s="224"/>
      <c r="N206" s="217"/>
      <c r="O206" s="225"/>
      <c r="P206" s="225"/>
      <c r="Q206" s="225"/>
      <c r="R206" s="225"/>
    </row>
    <row r="207" spans="1:18" x14ac:dyDescent="0.25">
      <c r="A207" s="216"/>
      <c r="B207" s="217"/>
      <c r="C207" s="217"/>
      <c r="D207" s="218"/>
      <c r="E207" s="240"/>
      <c r="F207" s="226"/>
      <c r="G207" s="225"/>
      <c r="H207" s="242"/>
      <c r="I207" s="222"/>
      <c r="J207" s="223"/>
      <c r="K207" s="223"/>
      <c r="L207" s="224"/>
      <c r="M207" s="224"/>
      <c r="N207" s="217"/>
      <c r="O207" s="225"/>
      <c r="P207" s="225"/>
      <c r="Q207" s="225"/>
      <c r="R207" s="225"/>
    </row>
    <row r="208" spans="1:18" x14ac:dyDescent="0.25">
      <c r="A208" s="216"/>
      <c r="B208" s="217"/>
      <c r="C208" s="217"/>
      <c r="D208" s="218"/>
      <c r="E208" s="240"/>
      <c r="F208" s="226"/>
      <c r="G208" s="225"/>
      <c r="H208" s="242"/>
      <c r="I208" s="222"/>
      <c r="J208" s="223"/>
      <c r="K208" s="223"/>
      <c r="L208" s="224"/>
      <c r="M208" s="224"/>
      <c r="N208" s="217"/>
      <c r="O208" s="225"/>
      <c r="P208" s="225"/>
      <c r="Q208" s="225"/>
      <c r="R208" s="225"/>
    </row>
    <row r="209" spans="1:18" x14ac:dyDescent="0.25">
      <c r="A209" s="216"/>
      <c r="B209" s="217"/>
      <c r="C209" s="217"/>
      <c r="D209" s="218"/>
      <c r="E209" s="240"/>
      <c r="F209" s="226"/>
      <c r="G209" s="225"/>
      <c r="H209" s="242"/>
      <c r="I209" s="222"/>
      <c r="J209" s="223"/>
      <c r="K209" s="223"/>
      <c r="L209" s="224"/>
      <c r="M209" s="224"/>
      <c r="N209" s="217"/>
      <c r="O209" s="225"/>
      <c r="P209" s="225"/>
      <c r="Q209" s="225"/>
      <c r="R209" s="225"/>
    </row>
    <row r="210" spans="1:18" x14ac:dyDescent="0.25">
      <c r="A210" s="216"/>
      <c r="B210" s="217"/>
      <c r="C210" s="217"/>
      <c r="D210" s="218"/>
      <c r="E210" s="240"/>
      <c r="F210" s="226"/>
      <c r="G210" s="225"/>
      <c r="H210" s="242"/>
      <c r="I210" s="222"/>
      <c r="J210" s="223"/>
      <c r="K210" s="223"/>
      <c r="L210" s="224"/>
      <c r="M210" s="224"/>
      <c r="N210" s="217"/>
      <c r="O210" s="225"/>
      <c r="P210" s="225"/>
      <c r="Q210" s="225"/>
      <c r="R210" s="225"/>
    </row>
    <row r="211" spans="1:18" x14ac:dyDescent="0.25">
      <c r="A211" s="216"/>
      <c r="B211" s="217"/>
      <c r="C211" s="217"/>
      <c r="D211" s="218"/>
      <c r="E211" s="240"/>
      <c r="F211" s="226"/>
      <c r="G211" s="225"/>
      <c r="H211" s="242"/>
      <c r="I211" s="222"/>
      <c r="J211" s="223"/>
      <c r="K211" s="223"/>
      <c r="L211" s="224"/>
      <c r="M211" s="224"/>
      <c r="N211" s="217"/>
      <c r="O211" s="225"/>
      <c r="P211" s="225"/>
      <c r="Q211" s="225"/>
      <c r="R211" s="225"/>
    </row>
    <row r="212" spans="1:18" x14ac:dyDescent="0.25">
      <c r="A212" s="216"/>
      <c r="B212" s="217"/>
      <c r="C212" s="217"/>
      <c r="D212" s="218"/>
      <c r="E212" s="240"/>
      <c r="F212" s="226"/>
      <c r="G212" s="225"/>
      <c r="H212" s="242"/>
      <c r="I212" s="222"/>
      <c r="J212" s="223"/>
      <c r="K212" s="223"/>
      <c r="L212" s="224"/>
      <c r="M212" s="224"/>
      <c r="N212" s="217"/>
      <c r="O212" s="225"/>
      <c r="P212" s="225"/>
      <c r="Q212" s="225"/>
      <c r="R212" s="225"/>
    </row>
    <row r="213" spans="1:18" x14ac:dyDescent="0.25">
      <c r="A213" s="216"/>
      <c r="B213" s="217"/>
      <c r="C213" s="217"/>
      <c r="D213" s="218"/>
      <c r="E213" s="240"/>
      <c r="F213" s="226"/>
      <c r="G213" s="225"/>
      <c r="H213" s="242"/>
      <c r="I213" s="222"/>
      <c r="J213" s="223"/>
      <c r="K213" s="223"/>
      <c r="L213" s="224"/>
      <c r="M213" s="224"/>
      <c r="N213" s="217"/>
      <c r="O213" s="225"/>
      <c r="P213" s="225"/>
      <c r="Q213" s="225"/>
      <c r="R213" s="225"/>
    </row>
    <row r="214" spans="1:18" x14ac:dyDescent="0.25">
      <c r="A214" s="216"/>
      <c r="B214" s="217"/>
      <c r="C214" s="217"/>
      <c r="D214" s="218"/>
      <c r="E214" s="240"/>
      <c r="F214" s="226"/>
      <c r="G214" s="225"/>
      <c r="H214" s="242"/>
      <c r="I214" s="222"/>
      <c r="J214" s="223"/>
      <c r="K214" s="223"/>
      <c r="L214" s="224"/>
      <c r="M214" s="224"/>
      <c r="N214" s="217"/>
      <c r="O214" s="225"/>
      <c r="P214" s="225"/>
      <c r="Q214" s="225"/>
      <c r="R214" s="225"/>
    </row>
    <row r="215" spans="1:18" x14ac:dyDescent="0.25">
      <c r="A215" s="216"/>
      <c r="B215" s="217"/>
      <c r="C215" s="217"/>
      <c r="D215" s="218"/>
      <c r="E215" s="240"/>
      <c r="F215" s="226"/>
      <c r="G215" s="225"/>
      <c r="H215" s="242"/>
      <c r="I215" s="222"/>
      <c r="J215" s="223"/>
      <c r="K215" s="223"/>
      <c r="L215" s="224"/>
      <c r="M215" s="224"/>
      <c r="N215" s="217"/>
      <c r="O215" s="225"/>
      <c r="P215" s="225"/>
      <c r="Q215" s="225"/>
      <c r="R215" s="225"/>
    </row>
    <row r="216" spans="1:18" x14ac:dyDescent="0.25">
      <c r="A216" s="216"/>
      <c r="B216" s="217"/>
      <c r="C216" s="217"/>
      <c r="D216" s="218"/>
      <c r="E216" s="240"/>
      <c r="F216" s="226"/>
      <c r="G216" s="225"/>
      <c r="H216" s="242"/>
      <c r="I216" s="222"/>
      <c r="J216" s="223"/>
      <c r="K216" s="223"/>
      <c r="L216" s="224"/>
      <c r="M216" s="224"/>
      <c r="N216" s="217"/>
      <c r="O216" s="225"/>
      <c r="P216" s="225"/>
      <c r="Q216" s="225"/>
      <c r="R216" s="225"/>
    </row>
    <row r="217" spans="1:18" x14ac:dyDescent="0.25">
      <c r="A217" s="216"/>
      <c r="B217" s="217"/>
      <c r="C217" s="217"/>
      <c r="D217" s="218"/>
      <c r="E217" s="240"/>
      <c r="F217" s="226"/>
      <c r="G217" s="225"/>
      <c r="H217" s="242"/>
      <c r="I217" s="222"/>
      <c r="J217" s="223"/>
      <c r="K217" s="223"/>
      <c r="L217" s="224"/>
      <c r="M217" s="224"/>
      <c r="N217" s="217"/>
      <c r="O217" s="225"/>
      <c r="P217" s="225"/>
      <c r="Q217" s="225"/>
      <c r="R217" s="225"/>
    </row>
    <row r="218" spans="1:18" x14ac:dyDescent="0.25">
      <c r="A218" s="216"/>
      <c r="B218" s="217"/>
      <c r="C218" s="217"/>
      <c r="D218" s="218"/>
      <c r="E218" s="240"/>
      <c r="F218" s="226"/>
      <c r="G218" s="225"/>
      <c r="H218" s="242"/>
      <c r="I218" s="222"/>
      <c r="J218" s="223"/>
      <c r="K218" s="223"/>
      <c r="L218" s="224"/>
      <c r="M218" s="224"/>
      <c r="N218" s="217"/>
      <c r="O218" s="225"/>
      <c r="P218" s="225"/>
      <c r="Q218" s="225"/>
      <c r="R218" s="225"/>
    </row>
    <row r="219" spans="1:18" x14ac:dyDescent="0.25">
      <c r="A219" s="216"/>
      <c r="B219" s="217"/>
      <c r="C219" s="217"/>
      <c r="D219" s="218"/>
      <c r="E219" s="240"/>
      <c r="F219" s="226"/>
      <c r="G219" s="225"/>
      <c r="H219" s="242"/>
      <c r="I219" s="222"/>
      <c r="J219" s="223"/>
      <c r="K219" s="223"/>
      <c r="L219" s="224"/>
      <c r="M219" s="224"/>
      <c r="N219" s="217"/>
      <c r="O219" s="225"/>
      <c r="P219" s="225"/>
      <c r="Q219" s="225"/>
      <c r="R219" s="225"/>
    </row>
    <row r="220" spans="1:18" x14ac:dyDescent="0.25">
      <c r="A220" s="216"/>
      <c r="B220" s="217"/>
      <c r="C220" s="217"/>
      <c r="D220" s="218"/>
      <c r="E220" s="240"/>
      <c r="F220" s="226"/>
      <c r="G220" s="225"/>
      <c r="H220" s="242"/>
      <c r="I220" s="222"/>
      <c r="J220" s="223"/>
      <c r="K220" s="223"/>
      <c r="L220" s="224"/>
      <c r="M220" s="224"/>
      <c r="N220" s="217"/>
      <c r="O220" s="225"/>
      <c r="P220" s="225"/>
      <c r="Q220" s="225"/>
      <c r="R220" s="225"/>
    </row>
    <row r="221" spans="1:18" x14ac:dyDescent="0.25">
      <c r="A221" s="216"/>
      <c r="B221" s="217"/>
      <c r="C221" s="217"/>
      <c r="D221" s="218"/>
      <c r="E221" s="240"/>
      <c r="F221" s="226"/>
      <c r="G221" s="225"/>
      <c r="H221" s="242"/>
      <c r="I221" s="222"/>
      <c r="J221" s="223"/>
      <c r="K221" s="223"/>
      <c r="L221" s="224"/>
      <c r="M221" s="224"/>
      <c r="N221" s="217"/>
      <c r="O221" s="225"/>
      <c r="P221" s="225"/>
      <c r="Q221" s="225"/>
      <c r="R221" s="225"/>
    </row>
    <row r="222" spans="1:18" x14ac:dyDescent="0.25">
      <c r="A222" s="216"/>
      <c r="B222" s="217"/>
      <c r="C222" s="217"/>
      <c r="D222" s="218"/>
      <c r="E222" s="240"/>
      <c r="F222" s="226"/>
      <c r="G222" s="225"/>
      <c r="H222" s="242"/>
      <c r="I222" s="222"/>
      <c r="J222" s="223"/>
      <c r="K222" s="223"/>
      <c r="L222" s="224"/>
      <c r="M222" s="224"/>
      <c r="N222" s="217"/>
      <c r="O222" s="225"/>
      <c r="P222" s="225"/>
      <c r="Q222" s="225"/>
      <c r="R222" s="225"/>
    </row>
    <row r="223" spans="1:18" x14ac:dyDescent="0.25">
      <c r="A223" s="216"/>
      <c r="B223" s="217"/>
      <c r="C223" s="217"/>
      <c r="D223" s="218"/>
      <c r="E223" s="240"/>
      <c r="F223" s="226"/>
      <c r="G223" s="225"/>
      <c r="H223" s="242"/>
      <c r="I223" s="222"/>
      <c r="J223" s="223"/>
      <c r="K223" s="223"/>
      <c r="L223" s="224"/>
      <c r="M223" s="224"/>
      <c r="N223" s="217"/>
      <c r="O223" s="225"/>
      <c r="P223" s="225"/>
      <c r="Q223" s="225"/>
      <c r="R223" s="225"/>
    </row>
    <row r="224" spans="1:18" x14ac:dyDescent="0.25">
      <c r="A224" s="216"/>
      <c r="B224" s="217"/>
      <c r="C224" s="217"/>
      <c r="D224" s="218"/>
      <c r="E224" s="240"/>
      <c r="F224" s="226"/>
      <c r="G224" s="225"/>
      <c r="H224" s="242"/>
      <c r="I224" s="222"/>
      <c r="J224" s="223"/>
      <c r="K224" s="223"/>
      <c r="L224" s="224"/>
      <c r="M224" s="224"/>
      <c r="N224" s="217"/>
      <c r="O224" s="225"/>
      <c r="P224" s="225"/>
      <c r="Q224" s="225"/>
      <c r="R224" s="225"/>
    </row>
    <row r="225" spans="1:18" x14ac:dyDescent="0.25">
      <c r="A225" s="216"/>
      <c r="B225" s="217"/>
      <c r="C225" s="217"/>
      <c r="D225" s="218"/>
      <c r="E225" s="240"/>
      <c r="F225" s="226"/>
      <c r="G225" s="225"/>
      <c r="H225" s="242"/>
      <c r="I225" s="222"/>
      <c r="J225" s="223"/>
      <c r="K225" s="223"/>
      <c r="L225" s="224"/>
      <c r="M225" s="224"/>
      <c r="N225" s="217"/>
      <c r="O225" s="225"/>
      <c r="P225" s="225"/>
      <c r="Q225" s="225"/>
      <c r="R225" s="225"/>
    </row>
    <row r="226" spans="1:18" x14ac:dyDescent="0.25">
      <c r="A226" s="216"/>
      <c r="B226" s="217"/>
      <c r="C226" s="217"/>
      <c r="D226" s="218"/>
      <c r="E226" s="240"/>
      <c r="F226" s="226"/>
      <c r="G226" s="225"/>
      <c r="H226" s="242"/>
      <c r="I226" s="222"/>
      <c r="J226" s="223"/>
      <c r="K226" s="223"/>
      <c r="L226" s="224"/>
      <c r="M226" s="224"/>
      <c r="N226" s="217"/>
      <c r="O226" s="225"/>
      <c r="P226" s="225"/>
      <c r="Q226" s="225"/>
      <c r="R226" s="225"/>
    </row>
    <row r="227" spans="1:18" x14ac:dyDescent="0.25">
      <c r="A227" s="216"/>
      <c r="B227" s="217"/>
      <c r="C227" s="217"/>
      <c r="D227" s="218"/>
      <c r="E227" s="240"/>
      <c r="F227" s="226"/>
      <c r="G227" s="225"/>
      <c r="H227" s="242"/>
      <c r="I227" s="222"/>
      <c r="J227" s="223"/>
      <c r="K227" s="223"/>
      <c r="L227" s="224"/>
      <c r="M227" s="224"/>
      <c r="N227" s="217"/>
      <c r="O227" s="225"/>
      <c r="P227" s="225"/>
      <c r="Q227" s="225"/>
      <c r="R227" s="225"/>
    </row>
    <row r="228" spans="1:18" x14ac:dyDescent="0.25">
      <c r="A228" s="216"/>
      <c r="B228" s="217"/>
      <c r="C228" s="217"/>
      <c r="D228" s="218"/>
      <c r="E228" s="240"/>
      <c r="F228" s="226"/>
      <c r="G228" s="225"/>
      <c r="H228" s="242"/>
      <c r="I228" s="222"/>
      <c r="J228" s="223"/>
      <c r="K228" s="223"/>
      <c r="L228" s="224"/>
      <c r="M228" s="224"/>
      <c r="N228" s="217"/>
      <c r="O228" s="225"/>
      <c r="P228" s="225"/>
      <c r="Q228" s="225"/>
      <c r="R228" s="225"/>
    </row>
    <row r="229" spans="1:18" x14ac:dyDescent="0.25">
      <c r="A229" s="216"/>
      <c r="B229" s="217"/>
      <c r="C229" s="217"/>
      <c r="D229" s="218"/>
      <c r="E229" s="240"/>
      <c r="F229" s="226"/>
      <c r="G229" s="225"/>
      <c r="H229" s="242"/>
      <c r="I229" s="222"/>
      <c r="J229" s="223"/>
      <c r="K229" s="223"/>
      <c r="L229" s="224"/>
      <c r="M229" s="224"/>
      <c r="N229" s="217"/>
      <c r="O229" s="225"/>
      <c r="P229" s="225"/>
      <c r="Q229" s="225"/>
      <c r="R229" s="225"/>
    </row>
    <row r="230" spans="1:18" x14ac:dyDescent="0.25">
      <c r="A230" s="216"/>
      <c r="B230" s="217"/>
      <c r="C230" s="217"/>
      <c r="D230" s="218"/>
      <c r="E230" s="240"/>
      <c r="F230" s="226"/>
      <c r="G230" s="225"/>
      <c r="H230" s="242"/>
      <c r="I230" s="222"/>
      <c r="J230" s="223"/>
      <c r="K230" s="223"/>
      <c r="L230" s="224"/>
      <c r="M230" s="224"/>
      <c r="N230" s="217"/>
      <c r="O230" s="225"/>
      <c r="P230" s="225"/>
      <c r="Q230" s="225"/>
      <c r="R230" s="225"/>
    </row>
    <row r="231" spans="1:18" x14ac:dyDescent="0.25">
      <c r="A231" s="216"/>
      <c r="B231" s="217"/>
      <c r="C231" s="217"/>
      <c r="D231" s="218"/>
      <c r="E231" s="240"/>
      <c r="F231" s="226"/>
      <c r="G231" s="225"/>
      <c r="H231" s="242"/>
      <c r="I231" s="222"/>
      <c r="J231" s="223"/>
      <c r="K231" s="223"/>
      <c r="L231" s="224"/>
      <c r="M231" s="224"/>
      <c r="N231" s="217"/>
      <c r="O231" s="225"/>
      <c r="P231" s="225"/>
      <c r="Q231" s="225"/>
      <c r="R231" s="225"/>
    </row>
    <row r="232" spans="1:18" x14ac:dyDescent="0.25">
      <c r="A232" s="216"/>
      <c r="B232" s="217"/>
      <c r="C232" s="217"/>
      <c r="D232" s="218"/>
      <c r="E232" s="240"/>
      <c r="F232" s="226"/>
      <c r="G232" s="225"/>
      <c r="H232" s="242"/>
      <c r="I232" s="222"/>
      <c r="J232" s="223"/>
      <c r="K232" s="223"/>
      <c r="L232" s="224"/>
      <c r="M232" s="224"/>
      <c r="N232" s="217"/>
      <c r="O232" s="225"/>
      <c r="P232" s="225"/>
      <c r="Q232" s="225"/>
      <c r="R232" s="225"/>
    </row>
    <row r="233" spans="1:18" x14ac:dyDescent="0.25">
      <c r="A233" s="216"/>
      <c r="B233" s="217"/>
      <c r="C233" s="217"/>
      <c r="D233" s="218"/>
      <c r="E233" s="240"/>
      <c r="F233" s="226"/>
      <c r="G233" s="225"/>
      <c r="H233" s="242"/>
      <c r="I233" s="222"/>
      <c r="J233" s="223"/>
      <c r="K233" s="223"/>
      <c r="L233" s="224"/>
      <c r="M233" s="224"/>
      <c r="N233" s="217"/>
      <c r="O233" s="225"/>
      <c r="P233" s="225"/>
      <c r="Q233" s="225"/>
      <c r="R233" s="225"/>
    </row>
    <row r="234" spans="1:18" x14ac:dyDescent="0.25">
      <c r="A234" s="216"/>
      <c r="B234" s="217"/>
      <c r="C234" s="217"/>
      <c r="D234" s="218"/>
      <c r="E234" s="240"/>
      <c r="F234" s="226"/>
      <c r="G234" s="225"/>
      <c r="H234" s="242"/>
      <c r="I234" s="222"/>
      <c r="J234" s="223"/>
      <c r="K234" s="223"/>
      <c r="L234" s="224"/>
      <c r="M234" s="224"/>
      <c r="N234" s="217"/>
      <c r="O234" s="225"/>
      <c r="P234" s="225"/>
      <c r="Q234" s="225"/>
      <c r="R234" s="225"/>
    </row>
    <row r="235" spans="1:18" x14ac:dyDescent="0.25">
      <c r="A235" s="216"/>
      <c r="B235" s="217"/>
      <c r="C235" s="217"/>
      <c r="D235" s="218"/>
      <c r="E235" s="240"/>
      <c r="F235" s="226"/>
      <c r="G235" s="225"/>
      <c r="H235" s="242"/>
      <c r="I235" s="222"/>
      <c r="J235" s="223"/>
      <c r="K235" s="223"/>
      <c r="L235" s="224"/>
      <c r="M235" s="224"/>
      <c r="N235" s="217"/>
      <c r="O235" s="225"/>
      <c r="P235" s="225"/>
      <c r="Q235" s="225"/>
      <c r="R235" s="225"/>
    </row>
    <row r="236" spans="1:18" x14ac:dyDescent="0.25">
      <c r="A236" s="216"/>
      <c r="B236" s="217"/>
      <c r="C236" s="217"/>
      <c r="D236" s="218"/>
      <c r="E236" s="240"/>
      <c r="F236" s="226"/>
      <c r="G236" s="225"/>
      <c r="H236" s="242"/>
      <c r="I236" s="222"/>
      <c r="J236" s="223"/>
      <c r="K236" s="223"/>
      <c r="L236" s="224"/>
      <c r="M236" s="224"/>
      <c r="N236" s="217"/>
      <c r="O236" s="225"/>
      <c r="P236" s="225"/>
      <c r="Q236" s="225"/>
      <c r="R236" s="225"/>
    </row>
    <row r="237" spans="1:18" x14ac:dyDescent="0.25">
      <c r="A237" s="216"/>
      <c r="B237" s="217"/>
      <c r="C237" s="217"/>
      <c r="D237" s="218"/>
      <c r="E237" s="240"/>
      <c r="F237" s="226"/>
      <c r="G237" s="225"/>
      <c r="H237" s="242"/>
      <c r="I237" s="222"/>
      <c r="J237" s="223"/>
      <c r="K237" s="223"/>
      <c r="L237" s="224"/>
      <c r="M237" s="224"/>
      <c r="N237" s="217"/>
      <c r="O237" s="225"/>
      <c r="P237" s="225"/>
      <c r="Q237" s="225"/>
      <c r="R237" s="225"/>
    </row>
    <row r="238" spans="1:18" x14ac:dyDescent="0.25">
      <c r="A238" s="216"/>
      <c r="B238" s="217"/>
      <c r="C238" s="217"/>
      <c r="D238" s="218"/>
      <c r="E238" s="240"/>
      <c r="F238" s="226"/>
      <c r="G238" s="225"/>
      <c r="H238" s="242"/>
      <c r="I238" s="222"/>
      <c r="J238" s="223"/>
      <c r="K238" s="223"/>
      <c r="L238" s="224"/>
      <c r="M238" s="224"/>
      <c r="N238" s="217"/>
      <c r="O238" s="225"/>
      <c r="P238" s="225"/>
      <c r="Q238" s="225"/>
      <c r="R238" s="225"/>
    </row>
    <row r="239" spans="1:18" x14ac:dyDescent="0.25">
      <c r="A239" s="216"/>
      <c r="B239" s="217"/>
      <c r="C239" s="217"/>
      <c r="D239" s="218"/>
      <c r="E239" s="240"/>
      <c r="F239" s="226"/>
      <c r="G239" s="225"/>
      <c r="H239" s="242"/>
      <c r="I239" s="222"/>
      <c r="J239" s="223"/>
      <c r="K239" s="223"/>
      <c r="L239" s="224"/>
      <c r="M239" s="224"/>
      <c r="N239" s="217"/>
      <c r="O239" s="225"/>
      <c r="P239" s="225"/>
      <c r="Q239" s="225"/>
      <c r="R239" s="225"/>
    </row>
    <row r="240" spans="1:18" x14ac:dyDescent="0.25">
      <c r="A240" s="216"/>
      <c r="B240" s="217"/>
      <c r="C240" s="217"/>
      <c r="D240" s="218"/>
      <c r="E240" s="240"/>
      <c r="F240" s="226"/>
      <c r="G240" s="225"/>
      <c r="H240" s="242"/>
      <c r="I240" s="222"/>
      <c r="J240" s="223"/>
      <c r="K240" s="223"/>
      <c r="L240" s="224"/>
      <c r="M240" s="224"/>
      <c r="N240" s="217"/>
      <c r="O240" s="225"/>
      <c r="P240" s="225"/>
      <c r="Q240" s="225"/>
      <c r="R240" s="225"/>
    </row>
    <row r="241" spans="1:18" x14ac:dyDescent="0.25">
      <c r="A241" s="216"/>
      <c r="B241" s="217"/>
      <c r="C241" s="217"/>
      <c r="D241" s="218"/>
      <c r="E241" s="240"/>
      <c r="F241" s="226"/>
      <c r="G241" s="225"/>
      <c r="H241" s="242"/>
      <c r="I241" s="222"/>
      <c r="J241" s="223"/>
      <c r="K241" s="223"/>
      <c r="L241" s="224"/>
      <c r="M241" s="224"/>
      <c r="N241" s="217"/>
      <c r="O241" s="225"/>
      <c r="P241" s="225"/>
      <c r="Q241" s="225"/>
      <c r="R241" s="225"/>
    </row>
    <row r="242" spans="1:18" x14ac:dyDescent="0.25">
      <c r="A242" s="216"/>
      <c r="B242" s="217"/>
      <c r="C242" s="217"/>
      <c r="D242" s="218"/>
      <c r="E242" s="240"/>
      <c r="F242" s="226"/>
      <c r="G242" s="225"/>
      <c r="H242" s="242"/>
      <c r="I242" s="222"/>
      <c r="J242" s="223"/>
      <c r="K242" s="223"/>
      <c r="L242" s="224"/>
      <c r="M242" s="224"/>
      <c r="N242" s="217"/>
      <c r="O242" s="225"/>
      <c r="P242" s="225"/>
      <c r="Q242" s="225"/>
      <c r="R242" s="225"/>
    </row>
    <row r="243" spans="1:18" x14ac:dyDescent="0.25">
      <c r="A243" s="216"/>
      <c r="B243" s="217"/>
      <c r="C243" s="217"/>
      <c r="D243" s="218"/>
      <c r="E243" s="240"/>
      <c r="F243" s="226"/>
      <c r="G243" s="225"/>
      <c r="H243" s="242"/>
      <c r="I243" s="222"/>
      <c r="J243" s="223"/>
      <c r="K243" s="223"/>
      <c r="L243" s="224"/>
      <c r="M243" s="224"/>
      <c r="N243" s="217"/>
      <c r="O243" s="225"/>
      <c r="P243" s="225"/>
      <c r="Q243" s="225"/>
      <c r="R243" s="225"/>
    </row>
    <row r="244" spans="1:18" x14ac:dyDescent="0.25">
      <c r="A244" s="216"/>
      <c r="B244" s="217"/>
      <c r="C244" s="217"/>
      <c r="D244" s="218"/>
      <c r="E244" s="240"/>
      <c r="F244" s="226"/>
      <c r="G244" s="225"/>
      <c r="H244" s="242"/>
      <c r="I244" s="222"/>
      <c r="J244" s="223"/>
      <c r="K244" s="223"/>
      <c r="L244" s="224"/>
      <c r="M244" s="224"/>
      <c r="N244" s="217"/>
      <c r="O244" s="225"/>
      <c r="P244" s="225"/>
      <c r="Q244" s="225"/>
      <c r="R244" s="225"/>
    </row>
    <row r="245" spans="1:18" x14ac:dyDescent="0.25">
      <c r="A245" s="216"/>
      <c r="B245" s="217"/>
      <c r="C245" s="217"/>
      <c r="D245" s="218"/>
      <c r="E245" s="240"/>
      <c r="F245" s="226"/>
      <c r="G245" s="225"/>
      <c r="H245" s="242"/>
      <c r="I245" s="222"/>
      <c r="J245" s="223"/>
      <c r="K245" s="223"/>
      <c r="L245" s="224"/>
      <c r="M245" s="224"/>
      <c r="N245" s="217"/>
      <c r="O245" s="225"/>
      <c r="P245" s="225"/>
      <c r="Q245" s="225"/>
      <c r="R245" s="225"/>
    </row>
    <row r="246" spans="1:18" x14ac:dyDescent="0.25">
      <c r="A246" s="216"/>
      <c r="B246" s="217"/>
      <c r="C246" s="217"/>
      <c r="D246" s="218"/>
      <c r="E246" s="240"/>
      <c r="F246" s="226"/>
      <c r="G246" s="225"/>
      <c r="H246" s="242"/>
      <c r="I246" s="222"/>
      <c r="J246" s="223"/>
      <c r="K246" s="223"/>
      <c r="L246" s="224"/>
      <c r="M246" s="224"/>
      <c r="N246" s="217"/>
      <c r="O246" s="225"/>
      <c r="P246" s="225"/>
      <c r="Q246" s="225"/>
      <c r="R246" s="225"/>
    </row>
    <row r="247" spans="1:18" x14ac:dyDescent="0.25">
      <c r="A247" s="216"/>
      <c r="B247" s="217"/>
      <c r="C247" s="217"/>
      <c r="D247" s="218"/>
      <c r="E247" s="240"/>
      <c r="F247" s="226"/>
      <c r="G247" s="225"/>
      <c r="H247" s="242"/>
      <c r="I247" s="222"/>
      <c r="J247" s="223"/>
      <c r="K247" s="223"/>
      <c r="L247" s="224"/>
      <c r="M247" s="224"/>
      <c r="N247" s="217"/>
      <c r="O247" s="225"/>
      <c r="P247" s="225"/>
      <c r="Q247" s="225"/>
      <c r="R247" s="225"/>
    </row>
    <row r="248" spans="1:18" x14ac:dyDescent="0.25">
      <c r="A248" s="216"/>
      <c r="B248" s="217"/>
      <c r="C248" s="217"/>
      <c r="D248" s="218"/>
      <c r="E248" s="240"/>
      <c r="F248" s="226"/>
      <c r="G248" s="225"/>
      <c r="H248" s="242"/>
      <c r="I248" s="222"/>
      <c r="J248" s="223"/>
      <c r="K248" s="223"/>
      <c r="L248" s="224"/>
      <c r="M248" s="224"/>
      <c r="N248" s="217"/>
      <c r="O248" s="225"/>
      <c r="P248" s="225"/>
      <c r="Q248" s="225"/>
      <c r="R248" s="225"/>
    </row>
    <row r="249" spans="1:18" x14ac:dyDescent="0.25">
      <c r="A249" s="216"/>
      <c r="B249" s="217"/>
      <c r="C249" s="217"/>
      <c r="D249" s="218"/>
      <c r="E249" s="240"/>
      <c r="F249" s="226"/>
      <c r="G249" s="225"/>
      <c r="H249" s="242"/>
      <c r="I249" s="222"/>
      <c r="J249" s="223"/>
      <c r="K249" s="223"/>
      <c r="L249" s="224"/>
      <c r="M249" s="224"/>
      <c r="N249" s="217"/>
      <c r="O249" s="225"/>
      <c r="P249" s="225"/>
      <c r="Q249" s="225"/>
      <c r="R249" s="225"/>
    </row>
    <row r="250" spans="1:18" x14ac:dyDescent="0.25">
      <c r="A250" s="216"/>
      <c r="B250" s="217"/>
      <c r="C250" s="217"/>
      <c r="D250" s="218"/>
      <c r="E250" s="240"/>
      <c r="F250" s="226"/>
      <c r="G250" s="225"/>
      <c r="H250" s="242"/>
      <c r="I250" s="222"/>
      <c r="J250" s="223"/>
      <c r="K250" s="223"/>
      <c r="L250" s="224"/>
      <c r="M250" s="224"/>
      <c r="N250" s="217"/>
      <c r="O250" s="225"/>
      <c r="P250" s="225"/>
      <c r="Q250" s="225"/>
      <c r="R250" s="225"/>
    </row>
    <row r="251" spans="1:18" x14ac:dyDescent="0.25">
      <c r="A251" s="216"/>
      <c r="B251" s="217"/>
      <c r="C251" s="217"/>
      <c r="D251" s="218"/>
      <c r="E251" s="240"/>
      <c r="F251" s="226"/>
      <c r="G251" s="225"/>
      <c r="H251" s="242"/>
      <c r="I251" s="222"/>
      <c r="J251" s="223"/>
      <c r="K251" s="223"/>
      <c r="L251" s="224"/>
      <c r="M251" s="224"/>
      <c r="N251" s="217"/>
      <c r="O251" s="225"/>
      <c r="P251" s="225"/>
      <c r="Q251" s="225"/>
      <c r="R251" s="225"/>
    </row>
    <row r="252" spans="1:18" x14ac:dyDescent="0.25">
      <c r="A252" s="216"/>
      <c r="B252" s="217"/>
      <c r="C252" s="217"/>
      <c r="D252" s="218"/>
      <c r="E252" s="240"/>
      <c r="F252" s="226"/>
      <c r="G252" s="225"/>
      <c r="H252" s="242"/>
      <c r="I252" s="222"/>
      <c r="J252" s="223"/>
      <c r="K252" s="223"/>
      <c r="L252" s="224"/>
      <c r="M252" s="224"/>
      <c r="N252" s="217"/>
      <c r="O252" s="225"/>
      <c r="P252" s="225"/>
      <c r="Q252" s="225"/>
      <c r="R252" s="225"/>
    </row>
    <row r="253" spans="1:18" x14ac:dyDescent="0.25">
      <c r="A253" s="216"/>
      <c r="B253" s="217"/>
      <c r="C253" s="217"/>
      <c r="D253" s="218"/>
      <c r="E253" s="240"/>
      <c r="F253" s="226"/>
      <c r="G253" s="225"/>
      <c r="H253" s="242"/>
      <c r="I253" s="222"/>
      <c r="J253" s="223"/>
      <c r="K253" s="223"/>
      <c r="L253" s="224"/>
      <c r="M253" s="224"/>
      <c r="N253" s="217"/>
      <c r="O253" s="225"/>
      <c r="P253" s="225"/>
      <c r="Q253" s="225"/>
      <c r="R253" s="225"/>
    </row>
    <row r="254" spans="1:18" x14ac:dyDescent="0.25">
      <c r="A254" s="216"/>
      <c r="B254" s="217"/>
      <c r="C254" s="217"/>
      <c r="D254" s="218"/>
      <c r="E254" s="240"/>
      <c r="F254" s="226"/>
      <c r="G254" s="225"/>
      <c r="H254" s="242"/>
      <c r="I254" s="222"/>
      <c r="J254" s="223"/>
      <c r="K254" s="223"/>
      <c r="L254" s="224"/>
      <c r="M254" s="224"/>
      <c r="N254" s="217"/>
      <c r="O254" s="225"/>
      <c r="P254" s="225"/>
      <c r="Q254" s="225"/>
      <c r="R254" s="225"/>
    </row>
    <row r="255" spans="1:18" x14ac:dyDescent="0.25">
      <c r="A255" s="216"/>
      <c r="B255" s="217"/>
      <c r="C255" s="217"/>
      <c r="D255" s="218"/>
      <c r="E255" s="240"/>
      <c r="F255" s="226"/>
      <c r="G255" s="225"/>
      <c r="H255" s="242"/>
      <c r="I255" s="222"/>
      <c r="J255" s="223"/>
      <c r="K255" s="223"/>
      <c r="L255" s="224"/>
      <c r="M255" s="224"/>
      <c r="N255" s="217"/>
      <c r="O255" s="225"/>
      <c r="P255" s="225"/>
      <c r="Q255" s="225"/>
      <c r="R255" s="225"/>
    </row>
    <row r="256" spans="1:18" x14ac:dyDescent="0.25">
      <c r="A256" s="216"/>
      <c r="B256" s="217"/>
      <c r="C256" s="217"/>
      <c r="D256" s="218"/>
      <c r="E256" s="240"/>
      <c r="F256" s="226"/>
      <c r="G256" s="225"/>
      <c r="H256" s="242"/>
      <c r="I256" s="222"/>
      <c r="J256" s="223"/>
      <c r="K256" s="223"/>
      <c r="L256" s="224"/>
      <c r="M256" s="224"/>
      <c r="N256" s="217"/>
      <c r="O256" s="225"/>
      <c r="P256" s="225"/>
      <c r="Q256" s="225"/>
      <c r="R256" s="225"/>
    </row>
    <row r="257" spans="1:18" x14ac:dyDescent="0.25">
      <c r="A257" s="216"/>
      <c r="B257" s="217"/>
      <c r="C257" s="217"/>
      <c r="D257" s="218"/>
      <c r="E257" s="240"/>
      <c r="F257" s="226"/>
      <c r="G257" s="225"/>
      <c r="H257" s="242"/>
      <c r="I257" s="222"/>
      <c r="J257" s="223"/>
      <c r="K257" s="223"/>
      <c r="L257" s="224"/>
      <c r="M257" s="224"/>
      <c r="N257" s="217"/>
      <c r="O257" s="225"/>
      <c r="P257" s="225"/>
      <c r="Q257" s="225"/>
      <c r="R257" s="225"/>
    </row>
    <row r="258" spans="1:18" x14ac:dyDescent="0.25">
      <c r="A258" s="216"/>
      <c r="B258" s="217"/>
      <c r="C258" s="217"/>
      <c r="D258" s="218"/>
      <c r="E258" s="240"/>
      <c r="F258" s="226"/>
      <c r="G258" s="225"/>
      <c r="H258" s="242"/>
      <c r="I258" s="222"/>
      <c r="J258" s="223"/>
      <c r="K258" s="223"/>
      <c r="L258" s="224"/>
      <c r="M258" s="224"/>
      <c r="N258" s="217"/>
      <c r="O258" s="225"/>
      <c r="P258" s="225"/>
      <c r="Q258" s="225"/>
      <c r="R258" s="225"/>
    </row>
    <row r="259" spans="1:18" x14ac:dyDescent="0.25">
      <c r="A259" s="216"/>
      <c r="B259" s="217"/>
      <c r="C259" s="217"/>
      <c r="D259" s="218"/>
      <c r="E259" s="240"/>
      <c r="F259" s="226"/>
      <c r="G259" s="225"/>
      <c r="H259" s="242"/>
      <c r="I259" s="222"/>
      <c r="J259" s="223"/>
      <c r="K259" s="223"/>
      <c r="L259" s="224"/>
      <c r="M259" s="224"/>
      <c r="N259" s="217"/>
      <c r="O259" s="225"/>
      <c r="P259" s="225"/>
      <c r="Q259" s="225"/>
      <c r="R259" s="225"/>
    </row>
    <row r="260" spans="1:18" x14ac:dyDescent="0.25">
      <c r="A260" s="216"/>
      <c r="B260" s="217"/>
      <c r="C260" s="217"/>
      <c r="D260" s="218"/>
      <c r="E260" s="240"/>
      <c r="F260" s="226"/>
      <c r="G260" s="225"/>
      <c r="H260" s="242"/>
      <c r="I260" s="222"/>
      <c r="J260" s="223"/>
      <c r="K260" s="223"/>
      <c r="L260" s="224"/>
      <c r="M260" s="224"/>
      <c r="N260" s="217"/>
      <c r="O260" s="225"/>
      <c r="P260" s="225"/>
      <c r="Q260" s="225"/>
      <c r="R260" s="225"/>
    </row>
    <row r="261" spans="1:18" x14ac:dyDescent="0.25">
      <c r="A261" s="216"/>
      <c r="B261" s="217"/>
      <c r="C261" s="217"/>
      <c r="D261" s="218"/>
      <c r="E261" s="240"/>
      <c r="F261" s="226"/>
      <c r="G261" s="225"/>
      <c r="H261" s="242"/>
      <c r="I261" s="222"/>
      <c r="J261" s="223"/>
      <c r="K261" s="223"/>
      <c r="L261" s="224"/>
      <c r="M261" s="224"/>
      <c r="N261" s="217"/>
      <c r="O261" s="225"/>
      <c r="P261" s="225"/>
      <c r="Q261" s="225"/>
      <c r="R261" s="225"/>
    </row>
    <row r="262" spans="1:18" x14ac:dyDescent="0.25">
      <c r="A262" s="216"/>
      <c r="B262" s="217"/>
      <c r="C262" s="217"/>
      <c r="D262" s="218"/>
      <c r="E262" s="240"/>
      <c r="F262" s="226"/>
      <c r="G262" s="225"/>
      <c r="H262" s="242"/>
      <c r="I262" s="222"/>
      <c r="J262" s="223"/>
      <c r="K262" s="223"/>
      <c r="L262" s="224"/>
      <c r="M262" s="224"/>
      <c r="N262" s="217"/>
      <c r="O262" s="225"/>
      <c r="P262" s="225"/>
      <c r="Q262" s="225"/>
      <c r="R262" s="225"/>
    </row>
    <row r="263" spans="1:18" x14ac:dyDescent="0.25">
      <c r="A263" s="216"/>
      <c r="B263" s="217"/>
      <c r="C263" s="217"/>
      <c r="D263" s="218"/>
      <c r="E263" s="240"/>
      <c r="F263" s="226"/>
      <c r="G263" s="225"/>
      <c r="H263" s="242"/>
      <c r="I263" s="222"/>
      <c r="J263" s="223"/>
      <c r="K263" s="223"/>
      <c r="L263" s="224"/>
      <c r="M263" s="224"/>
      <c r="N263" s="217"/>
      <c r="O263" s="225"/>
      <c r="P263" s="225"/>
      <c r="Q263" s="225"/>
      <c r="R263" s="225"/>
    </row>
    <row r="264" spans="1:18" x14ac:dyDescent="0.25">
      <c r="A264" s="216"/>
      <c r="B264" s="217"/>
      <c r="C264" s="217"/>
      <c r="D264" s="218"/>
      <c r="E264" s="240"/>
      <c r="F264" s="226"/>
      <c r="G264" s="225"/>
      <c r="H264" s="242"/>
      <c r="I264" s="222"/>
      <c r="J264" s="223"/>
      <c r="K264" s="223"/>
      <c r="L264" s="224"/>
      <c r="M264" s="224"/>
      <c r="N264" s="217"/>
      <c r="O264" s="225"/>
      <c r="P264" s="225"/>
      <c r="Q264" s="225"/>
      <c r="R264" s="225"/>
    </row>
    <row r="265" spans="1:18" x14ac:dyDescent="0.25">
      <c r="A265" s="216"/>
      <c r="B265" s="217"/>
      <c r="C265" s="217"/>
      <c r="D265" s="218"/>
      <c r="E265" s="240"/>
      <c r="F265" s="226"/>
      <c r="G265" s="225"/>
      <c r="H265" s="242"/>
      <c r="I265" s="222"/>
      <c r="J265" s="223"/>
      <c r="K265" s="223"/>
      <c r="L265" s="224"/>
      <c r="M265" s="224"/>
      <c r="N265" s="217"/>
      <c r="O265" s="225"/>
      <c r="P265" s="225"/>
      <c r="Q265" s="225"/>
      <c r="R265" s="225"/>
    </row>
    <row r="266" spans="1:18" x14ac:dyDescent="0.25">
      <c r="A266" s="216"/>
      <c r="B266" s="217"/>
      <c r="C266" s="217"/>
      <c r="D266" s="218"/>
      <c r="E266" s="240"/>
      <c r="F266" s="226"/>
      <c r="G266" s="225"/>
      <c r="H266" s="242"/>
      <c r="I266" s="222"/>
      <c r="J266" s="223"/>
      <c r="K266" s="223"/>
      <c r="L266" s="224"/>
      <c r="M266" s="224"/>
      <c r="N266" s="217"/>
      <c r="O266" s="225"/>
      <c r="P266" s="225"/>
      <c r="Q266" s="225"/>
      <c r="R266" s="225"/>
    </row>
    <row r="267" spans="1:18" x14ac:dyDescent="0.25">
      <c r="A267" s="216"/>
      <c r="B267" s="217"/>
      <c r="C267" s="217"/>
      <c r="D267" s="218"/>
      <c r="E267" s="240"/>
      <c r="F267" s="226"/>
      <c r="G267" s="225"/>
      <c r="H267" s="242"/>
      <c r="I267" s="222"/>
      <c r="J267" s="223"/>
      <c r="K267" s="223"/>
      <c r="L267" s="224"/>
      <c r="M267" s="224"/>
      <c r="N267" s="217"/>
      <c r="O267" s="225"/>
      <c r="P267" s="225"/>
      <c r="Q267" s="225"/>
      <c r="R267" s="225"/>
    </row>
    <row r="268" spans="1:18" x14ac:dyDescent="0.25">
      <c r="A268" s="216"/>
      <c r="B268" s="217"/>
      <c r="C268" s="217"/>
      <c r="D268" s="218"/>
      <c r="E268" s="240"/>
      <c r="F268" s="226"/>
      <c r="G268" s="225"/>
      <c r="H268" s="242"/>
      <c r="I268" s="222"/>
      <c r="J268" s="223"/>
      <c r="K268" s="223"/>
      <c r="L268" s="224"/>
      <c r="M268" s="224"/>
      <c r="N268" s="217"/>
      <c r="O268" s="225"/>
      <c r="P268" s="225"/>
      <c r="Q268" s="225"/>
      <c r="R268" s="225"/>
    </row>
    <row r="269" spans="1:18" x14ac:dyDescent="0.25">
      <c r="A269" s="216"/>
      <c r="B269" s="217"/>
      <c r="C269" s="217"/>
      <c r="D269" s="218"/>
      <c r="E269" s="240"/>
      <c r="F269" s="226"/>
      <c r="G269" s="225"/>
      <c r="H269" s="242"/>
      <c r="I269" s="222"/>
      <c r="J269" s="223"/>
      <c r="K269" s="223"/>
      <c r="L269" s="224"/>
      <c r="M269" s="224"/>
      <c r="N269" s="217"/>
      <c r="O269" s="225"/>
      <c r="P269" s="225"/>
      <c r="Q269" s="225"/>
      <c r="R269" s="225"/>
    </row>
    <row r="270" spans="1:18" x14ac:dyDescent="0.25">
      <c r="A270" s="216"/>
      <c r="B270" s="217"/>
      <c r="C270" s="217"/>
      <c r="D270" s="218"/>
      <c r="E270" s="240"/>
      <c r="F270" s="226"/>
      <c r="G270" s="225"/>
      <c r="H270" s="242"/>
      <c r="I270" s="222"/>
      <c r="J270" s="223"/>
      <c r="K270" s="223"/>
      <c r="L270" s="224"/>
      <c r="M270" s="224"/>
      <c r="N270" s="217"/>
      <c r="O270" s="225"/>
      <c r="P270" s="225"/>
      <c r="Q270" s="225"/>
      <c r="R270" s="225"/>
    </row>
    <row r="271" spans="1:18" x14ac:dyDescent="0.25">
      <c r="A271" s="216"/>
      <c r="B271" s="217"/>
      <c r="C271" s="217"/>
      <c r="D271" s="218"/>
      <c r="E271" s="240"/>
      <c r="F271" s="226"/>
      <c r="G271" s="225"/>
      <c r="H271" s="242"/>
      <c r="I271" s="222"/>
      <c r="J271" s="223"/>
      <c r="K271" s="223"/>
      <c r="L271" s="224"/>
      <c r="M271" s="224"/>
      <c r="N271" s="217"/>
      <c r="O271" s="225"/>
      <c r="P271" s="225"/>
      <c r="Q271" s="225"/>
      <c r="R271" s="225"/>
    </row>
    <row r="272" spans="1:18" x14ac:dyDescent="0.25">
      <c r="A272" s="216"/>
      <c r="B272" s="217"/>
      <c r="C272" s="217"/>
      <c r="D272" s="218"/>
      <c r="E272" s="240"/>
      <c r="F272" s="226"/>
      <c r="G272" s="225"/>
      <c r="H272" s="242"/>
      <c r="I272" s="222"/>
      <c r="J272" s="223"/>
      <c r="K272" s="223"/>
      <c r="L272" s="224"/>
      <c r="M272" s="224"/>
      <c r="N272" s="217"/>
      <c r="O272" s="225"/>
      <c r="P272" s="225"/>
      <c r="Q272" s="225"/>
      <c r="R272" s="225"/>
    </row>
    <row r="273" spans="1:18" x14ac:dyDescent="0.25">
      <c r="A273" s="216"/>
      <c r="B273" s="217"/>
      <c r="C273" s="217"/>
      <c r="D273" s="218"/>
      <c r="E273" s="240"/>
      <c r="F273" s="226"/>
      <c r="G273" s="225"/>
      <c r="H273" s="242"/>
      <c r="I273" s="222"/>
      <c r="J273" s="223"/>
      <c r="K273" s="223"/>
      <c r="L273" s="224"/>
      <c r="M273" s="224"/>
      <c r="N273" s="217"/>
      <c r="O273" s="225"/>
      <c r="P273" s="225"/>
      <c r="Q273" s="225"/>
      <c r="R273" s="225"/>
    </row>
    <row r="274" spans="1:18" x14ac:dyDescent="0.25">
      <c r="A274" s="216"/>
      <c r="B274" s="217"/>
      <c r="C274" s="217"/>
      <c r="D274" s="218"/>
      <c r="E274" s="240"/>
      <c r="F274" s="226"/>
      <c r="G274" s="225"/>
      <c r="H274" s="242"/>
      <c r="I274" s="222"/>
      <c r="J274" s="223"/>
      <c r="K274" s="223"/>
      <c r="L274" s="224"/>
      <c r="M274" s="224"/>
      <c r="N274" s="217"/>
      <c r="O274" s="225"/>
      <c r="P274" s="225"/>
      <c r="Q274" s="225"/>
      <c r="R274" s="225"/>
    </row>
    <row r="275" spans="1:18" x14ac:dyDescent="0.25">
      <c r="A275" s="216"/>
      <c r="B275" s="217"/>
      <c r="C275" s="217"/>
      <c r="D275" s="218"/>
      <c r="E275" s="219"/>
      <c r="F275" s="220"/>
      <c r="G275" s="221"/>
      <c r="H275" s="215"/>
      <c r="I275" s="222"/>
      <c r="J275" s="223"/>
      <c r="K275" s="223"/>
      <c r="L275" s="224"/>
      <c r="M275" s="224"/>
      <c r="N275" s="217"/>
      <c r="O275" s="225"/>
      <c r="P275" s="225"/>
      <c r="Q275" s="225"/>
      <c r="R275" s="225"/>
    </row>
    <row r="276" spans="1:18" x14ac:dyDescent="0.25">
      <c r="A276" s="216"/>
      <c r="B276" s="217"/>
      <c r="C276" s="217"/>
      <c r="D276" s="218"/>
      <c r="E276" s="219"/>
      <c r="F276" s="220"/>
      <c r="G276" s="221"/>
      <c r="H276" s="215"/>
      <c r="I276" s="222"/>
      <c r="J276" s="223"/>
      <c r="K276" s="223"/>
      <c r="L276" s="224"/>
      <c r="M276" s="224"/>
      <c r="N276" s="217"/>
      <c r="O276" s="225"/>
      <c r="P276" s="225"/>
      <c r="Q276" s="225"/>
      <c r="R276" s="225"/>
    </row>
    <row r="277" spans="1:18" x14ac:dyDescent="0.25">
      <c r="A277" s="216"/>
      <c r="B277" s="217"/>
      <c r="C277" s="217"/>
      <c r="D277" s="218"/>
      <c r="E277" s="219"/>
      <c r="F277" s="226"/>
      <c r="G277" s="243"/>
      <c r="H277" s="215"/>
      <c r="I277" s="222"/>
      <c r="J277" s="223"/>
      <c r="K277" s="223"/>
      <c r="L277" s="224"/>
      <c r="M277" s="224"/>
      <c r="N277" s="217"/>
      <c r="O277" s="225"/>
      <c r="P277" s="225"/>
      <c r="Q277" s="225"/>
      <c r="R277" s="225"/>
    </row>
    <row r="278" spans="1:18" x14ac:dyDescent="0.25">
      <c r="A278" s="216"/>
      <c r="B278" s="217"/>
      <c r="C278" s="217"/>
      <c r="D278" s="218"/>
      <c r="E278" s="219"/>
      <c r="F278" s="220"/>
      <c r="G278" s="221"/>
      <c r="H278" s="215"/>
      <c r="I278" s="222"/>
      <c r="J278" s="223"/>
      <c r="K278" s="223"/>
      <c r="L278" s="224"/>
      <c r="M278" s="224"/>
      <c r="N278" s="217"/>
      <c r="O278" s="225"/>
      <c r="P278" s="225"/>
      <c r="Q278" s="225"/>
      <c r="R278" s="225"/>
    </row>
    <row r="279" spans="1:18" x14ac:dyDescent="0.25">
      <c r="A279" s="216"/>
      <c r="B279" s="217"/>
      <c r="C279" s="217"/>
      <c r="D279" s="218"/>
      <c r="E279" s="219"/>
      <c r="F279" s="220"/>
      <c r="G279" s="221"/>
      <c r="H279" s="215"/>
      <c r="I279" s="222"/>
      <c r="J279" s="223"/>
      <c r="K279" s="223"/>
      <c r="L279" s="224"/>
      <c r="M279" s="224"/>
      <c r="N279" s="217"/>
      <c r="O279" s="225"/>
      <c r="P279" s="225"/>
      <c r="Q279" s="225"/>
      <c r="R279" s="225"/>
    </row>
    <row r="280" spans="1:18" x14ac:dyDescent="0.25">
      <c r="A280" s="216"/>
      <c r="B280" s="217"/>
      <c r="C280" s="217"/>
      <c r="D280" s="218"/>
      <c r="E280" s="219"/>
      <c r="F280" s="220"/>
      <c r="G280" s="221"/>
      <c r="H280" s="215"/>
      <c r="I280" s="222"/>
      <c r="J280" s="223"/>
      <c r="K280" s="223"/>
      <c r="L280" s="224"/>
      <c r="M280" s="224"/>
      <c r="N280" s="217"/>
      <c r="O280" s="225"/>
      <c r="P280" s="225"/>
      <c r="Q280" s="225"/>
      <c r="R280" s="225"/>
    </row>
    <row r="281" spans="1:18" x14ac:dyDescent="0.25">
      <c r="A281" s="216"/>
      <c r="B281" s="217"/>
      <c r="C281" s="217"/>
      <c r="D281" s="218"/>
      <c r="E281" s="219"/>
      <c r="F281" s="220"/>
      <c r="G281" s="221"/>
      <c r="H281" s="215"/>
      <c r="I281" s="222"/>
      <c r="J281" s="223"/>
      <c r="K281" s="223"/>
      <c r="L281" s="224"/>
      <c r="M281" s="224"/>
      <c r="N281" s="217"/>
      <c r="O281" s="225"/>
      <c r="P281" s="225"/>
      <c r="Q281" s="225"/>
      <c r="R281" s="225"/>
    </row>
    <row r="282" spans="1:18" x14ac:dyDescent="0.25">
      <c r="A282" s="216"/>
      <c r="B282" s="217"/>
      <c r="C282" s="217"/>
      <c r="D282" s="218"/>
      <c r="E282" s="219"/>
      <c r="F282" s="220"/>
      <c r="G282" s="221"/>
      <c r="H282" s="215"/>
      <c r="I282" s="222"/>
      <c r="J282" s="223"/>
      <c r="K282" s="223"/>
      <c r="L282" s="224"/>
      <c r="M282" s="224"/>
      <c r="N282" s="217"/>
      <c r="O282" s="225"/>
      <c r="P282" s="225"/>
      <c r="Q282" s="225"/>
      <c r="R282" s="225"/>
    </row>
    <row r="283" spans="1:18" x14ac:dyDescent="0.25">
      <c r="A283" s="216"/>
      <c r="B283" s="217"/>
      <c r="C283" s="217"/>
      <c r="D283" s="218"/>
      <c r="E283" s="219"/>
      <c r="F283" s="220"/>
      <c r="G283" s="221"/>
      <c r="H283" s="215"/>
      <c r="I283" s="222"/>
      <c r="J283" s="223"/>
      <c r="K283" s="223"/>
      <c r="L283" s="224"/>
      <c r="M283" s="224"/>
      <c r="N283" s="217"/>
      <c r="O283" s="225"/>
      <c r="P283" s="225"/>
      <c r="Q283" s="225"/>
      <c r="R283" s="225"/>
    </row>
    <row r="284" spans="1:18" x14ac:dyDescent="0.25">
      <c r="A284" s="216"/>
      <c r="B284" s="217"/>
      <c r="C284" s="217"/>
      <c r="D284" s="218"/>
      <c r="E284" s="219"/>
      <c r="F284" s="226"/>
      <c r="G284" s="244"/>
      <c r="H284" s="215"/>
      <c r="I284" s="222"/>
      <c r="J284" s="223"/>
      <c r="K284" s="223"/>
      <c r="L284" s="224"/>
      <c r="M284" s="224"/>
      <c r="N284" s="217"/>
      <c r="O284" s="225"/>
      <c r="P284" s="225"/>
      <c r="Q284" s="225"/>
      <c r="R284" s="225"/>
    </row>
    <row r="285" spans="1:18" x14ac:dyDescent="0.25">
      <c r="A285" s="216"/>
      <c r="B285" s="217"/>
      <c r="C285" s="217"/>
      <c r="D285" s="218"/>
      <c r="E285" s="219"/>
      <c r="F285" s="226"/>
      <c r="G285" s="227"/>
      <c r="H285" s="215"/>
      <c r="I285" s="222"/>
      <c r="J285" s="223"/>
      <c r="K285" s="223"/>
      <c r="L285" s="224"/>
      <c r="M285" s="224"/>
      <c r="N285" s="217"/>
      <c r="O285" s="225"/>
      <c r="P285" s="225"/>
      <c r="Q285" s="225"/>
      <c r="R285" s="225"/>
    </row>
    <row r="286" spans="1:18" x14ac:dyDescent="0.25">
      <c r="A286" s="216"/>
      <c r="B286" s="217"/>
      <c r="C286" s="217"/>
      <c r="D286" s="218"/>
      <c r="E286" s="219"/>
      <c r="F286" s="220"/>
      <c r="G286" s="221"/>
      <c r="H286" s="215"/>
      <c r="I286" s="222"/>
      <c r="J286" s="223"/>
      <c r="K286" s="223"/>
      <c r="L286" s="224"/>
      <c r="M286" s="224"/>
      <c r="N286" s="217"/>
      <c r="O286" s="225"/>
      <c r="P286" s="225"/>
      <c r="Q286" s="225"/>
      <c r="R286" s="225"/>
    </row>
    <row r="287" spans="1:18" x14ac:dyDescent="0.25">
      <c r="A287" s="216"/>
      <c r="B287" s="217"/>
      <c r="C287" s="217"/>
      <c r="D287" s="218"/>
      <c r="E287" s="219"/>
      <c r="F287" s="220"/>
      <c r="G287" s="221"/>
      <c r="H287" s="241"/>
      <c r="I287" s="222"/>
      <c r="J287" s="223"/>
      <c r="K287" s="223"/>
      <c r="L287" s="224"/>
      <c r="M287" s="224"/>
      <c r="N287" s="217"/>
      <c r="O287" s="225"/>
      <c r="P287" s="225"/>
      <c r="Q287" s="225"/>
      <c r="R287" s="225"/>
    </row>
    <row r="288" spans="1:18" x14ac:dyDescent="0.25">
      <c r="A288" s="216"/>
      <c r="B288" s="217"/>
      <c r="C288" s="217"/>
      <c r="D288" s="218"/>
      <c r="E288" s="219"/>
      <c r="F288" s="220"/>
      <c r="G288" s="221"/>
      <c r="H288" s="215"/>
      <c r="I288" s="222"/>
      <c r="J288" s="223"/>
      <c r="K288" s="223"/>
      <c r="L288" s="224"/>
      <c r="M288" s="224"/>
      <c r="N288" s="217"/>
      <c r="O288" s="225"/>
      <c r="P288" s="225"/>
      <c r="Q288" s="225"/>
      <c r="R288" s="225"/>
    </row>
    <row r="289" spans="1:18" x14ac:dyDescent="0.25">
      <c r="A289" s="216"/>
      <c r="B289" s="217"/>
      <c r="C289" s="217"/>
      <c r="D289" s="218"/>
      <c r="E289" s="219"/>
      <c r="F289" s="226"/>
      <c r="G289" s="227"/>
      <c r="H289" s="215"/>
      <c r="I289" s="222"/>
      <c r="J289" s="223"/>
      <c r="K289" s="223"/>
      <c r="L289" s="224"/>
      <c r="M289" s="224"/>
      <c r="N289" s="217"/>
      <c r="O289" s="225"/>
      <c r="P289" s="225"/>
      <c r="Q289" s="225"/>
      <c r="R289" s="225"/>
    </row>
    <row r="290" spans="1:18" x14ac:dyDescent="0.25">
      <c r="A290" s="216"/>
      <c r="B290" s="217"/>
      <c r="C290" s="217"/>
      <c r="D290" s="218"/>
      <c r="E290" s="219"/>
      <c r="F290" s="220"/>
      <c r="G290" s="221"/>
      <c r="H290" s="215"/>
      <c r="I290" s="222"/>
      <c r="J290" s="223"/>
      <c r="K290" s="223"/>
      <c r="L290" s="224"/>
      <c r="M290" s="224"/>
      <c r="N290" s="217"/>
      <c r="O290" s="225"/>
      <c r="P290" s="225"/>
      <c r="Q290" s="225"/>
      <c r="R290" s="225"/>
    </row>
    <row r="291" spans="1:18" x14ac:dyDescent="0.25">
      <c r="A291" s="216"/>
      <c r="B291" s="217"/>
      <c r="C291" s="217"/>
      <c r="D291" s="218"/>
      <c r="E291" s="219"/>
      <c r="F291" s="220"/>
      <c r="G291" s="221"/>
      <c r="H291" s="215"/>
      <c r="I291" s="222"/>
      <c r="J291" s="223"/>
      <c r="K291" s="223"/>
      <c r="L291" s="224"/>
      <c r="M291" s="224"/>
      <c r="N291" s="217"/>
      <c r="O291" s="225"/>
      <c r="P291" s="225"/>
      <c r="Q291" s="225"/>
      <c r="R291" s="225"/>
    </row>
    <row r="292" spans="1:18" x14ac:dyDescent="0.25">
      <c r="A292" s="216"/>
      <c r="B292" s="217"/>
      <c r="C292" s="217"/>
      <c r="D292" s="218"/>
      <c r="E292" s="219"/>
      <c r="F292" s="220"/>
      <c r="G292" s="221"/>
      <c r="H292" s="215"/>
      <c r="I292" s="222"/>
      <c r="J292" s="223"/>
      <c r="K292" s="223"/>
      <c r="L292" s="224"/>
      <c r="M292" s="224"/>
      <c r="N292" s="217"/>
      <c r="O292" s="225"/>
      <c r="P292" s="225"/>
      <c r="Q292" s="225"/>
      <c r="R292" s="225"/>
    </row>
    <row r="293" spans="1:18" x14ac:dyDescent="0.25">
      <c r="A293" s="216"/>
      <c r="B293" s="217"/>
      <c r="C293" s="217"/>
      <c r="D293" s="218"/>
      <c r="E293" s="219"/>
      <c r="F293" s="226"/>
      <c r="G293" s="227"/>
      <c r="H293" s="215"/>
      <c r="I293" s="222"/>
      <c r="J293" s="223"/>
      <c r="K293" s="223"/>
      <c r="L293" s="224"/>
      <c r="M293" s="224"/>
      <c r="N293" s="217"/>
      <c r="O293" s="225"/>
      <c r="P293" s="225"/>
      <c r="Q293" s="225"/>
      <c r="R293" s="225"/>
    </row>
    <row r="294" spans="1:18" x14ac:dyDescent="0.25">
      <c r="A294" s="216"/>
      <c r="B294" s="217"/>
      <c r="C294" s="217"/>
      <c r="D294" s="218"/>
      <c r="E294" s="219"/>
      <c r="F294" s="220"/>
      <c r="G294" s="221"/>
      <c r="H294" s="215"/>
      <c r="I294" s="222"/>
      <c r="J294" s="223"/>
      <c r="K294" s="223"/>
      <c r="L294" s="224"/>
      <c r="M294" s="224"/>
      <c r="N294" s="217"/>
      <c r="O294" s="225"/>
      <c r="P294" s="225"/>
      <c r="Q294" s="225"/>
      <c r="R294" s="225"/>
    </row>
    <row r="295" spans="1:18" x14ac:dyDescent="0.25">
      <c r="A295" s="216"/>
      <c r="B295" s="217"/>
      <c r="C295" s="217"/>
      <c r="D295" s="218"/>
      <c r="E295" s="219"/>
      <c r="F295" s="220"/>
      <c r="G295" s="221"/>
      <c r="H295" s="228"/>
      <c r="I295" s="222"/>
      <c r="J295" s="223"/>
      <c r="K295" s="223"/>
      <c r="L295" s="224"/>
      <c r="M295" s="224"/>
      <c r="N295" s="217"/>
      <c r="O295" s="225"/>
      <c r="P295" s="225"/>
      <c r="Q295" s="225"/>
      <c r="R295" s="225"/>
    </row>
    <row r="296" spans="1:18" x14ac:dyDescent="0.25">
      <c r="A296" s="216"/>
      <c r="B296" s="217"/>
      <c r="C296" s="217"/>
      <c r="D296" s="218"/>
      <c r="E296" s="219"/>
      <c r="F296" s="220"/>
      <c r="G296" s="221"/>
      <c r="H296" s="215"/>
      <c r="I296" s="222"/>
      <c r="J296" s="223"/>
      <c r="K296" s="223"/>
      <c r="L296" s="224"/>
      <c r="M296" s="224"/>
      <c r="N296" s="217"/>
      <c r="O296" s="225"/>
      <c r="P296" s="225"/>
      <c r="Q296" s="225"/>
      <c r="R296" s="225"/>
    </row>
    <row r="297" spans="1:18" x14ac:dyDescent="0.25">
      <c r="A297" s="216"/>
      <c r="B297" s="217"/>
      <c r="C297" s="217"/>
      <c r="D297" s="218"/>
      <c r="E297" s="219"/>
      <c r="F297" s="226"/>
      <c r="G297" s="229"/>
      <c r="H297" s="228"/>
      <c r="I297" s="222"/>
      <c r="J297" s="223"/>
      <c r="K297" s="223"/>
      <c r="L297" s="224"/>
      <c r="M297" s="224"/>
      <c r="N297" s="217"/>
      <c r="O297" s="225"/>
      <c r="P297" s="225"/>
      <c r="Q297" s="225"/>
      <c r="R297" s="225"/>
    </row>
    <row r="298" spans="1:18" x14ac:dyDescent="0.25">
      <c r="A298" s="230"/>
      <c r="B298" s="230"/>
      <c r="C298" s="231"/>
      <c r="D298" s="230"/>
      <c r="E298" s="232"/>
      <c r="F298" s="233"/>
      <c r="G298" s="234"/>
      <c r="H298" s="235"/>
      <c r="I298" s="236"/>
      <c r="J298" s="234"/>
      <c r="K298" s="234"/>
      <c r="L298" s="237"/>
      <c r="M298" s="238"/>
      <c r="N298" s="232"/>
      <c r="O298" s="239"/>
      <c r="P298" s="239"/>
      <c r="Q298" s="239"/>
      <c r="R298" s="230"/>
    </row>
    <row r="299" spans="1:18" x14ac:dyDescent="0.25">
      <c r="A299" s="230"/>
      <c r="B299" s="230"/>
      <c r="C299" s="231"/>
      <c r="D299" s="230"/>
      <c r="E299" s="232"/>
      <c r="F299" s="233"/>
      <c r="G299" s="234"/>
      <c r="H299" s="235"/>
      <c r="I299" s="236"/>
      <c r="J299" s="234"/>
      <c r="K299" s="234"/>
      <c r="L299" s="237"/>
      <c r="M299" s="238"/>
      <c r="N299" s="232"/>
      <c r="O299" s="239"/>
      <c r="P299" s="239"/>
      <c r="Q299" s="239"/>
      <c r="R299" s="230"/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conditionalFormatting sqref="E15 E137 E140:E143 E186:E200 E181:E184">
    <cfRule type="expression" dxfId="93" priority="133" stopIfTrue="1">
      <formula>OR($H15="M",$H15="A")</formula>
    </cfRule>
  </conditionalFormatting>
  <conditionalFormatting sqref="H15 H134:H143 H150 H178:H184">
    <cfRule type="expression" dxfId="92" priority="123">
      <formula>OR($N15="M",$N15="A")</formula>
    </cfRule>
  </conditionalFormatting>
  <conditionalFormatting sqref="E16">
    <cfRule type="expression" dxfId="91" priority="109" stopIfTrue="1">
      <formula>OR($H16="M",$H16="A")</formula>
    </cfRule>
  </conditionalFormatting>
  <conditionalFormatting sqref="E17:E23 E28:E32 E35:E36">
    <cfRule type="expression" dxfId="90" priority="108" stopIfTrue="1">
      <formula>OR($H17="M",$H17="A")</formula>
    </cfRule>
  </conditionalFormatting>
  <conditionalFormatting sqref="E24:E26">
    <cfRule type="expression" dxfId="89" priority="107" stopIfTrue="1">
      <formula>OR($H24="M",$H24="A")</formula>
    </cfRule>
  </conditionalFormatting>
  <conditionalFormatting sqref="E27">
    <cfRule type="expression" dxfId="88" priority="106" stopIfTrue="1">
      <formula>OR($H27="M",$H27="A")</formula>
    </cfRule>
  </conditionalFormatting>
  <conditionalFormatting sqref="E33:E34">
    <cfRule type="expression" dxfId="87" priority="105" stopIfTrue="1">
      <formula>OR($H33="M",$H33="A")</formula>
    </cfRule>
  </conditionalFormatting>
  <conditionalFormatting sqref="E37">
    <cfRule type="expression" dxfId="86" priority="104" stopIfTrue="1">
      <formula>OR($H37="M",$H37="A")</formula>
    </cfRule>
  </conditionalFormatting>
  <conditionalFormatting sqref="E40">
    <cfRule type="expression" dxfId="85" priority="103" stopIfTrue="1">
      <formula>OR($H40="M",$H40="A")</formula>
    </cfRule>
  </conditionalFormatting>
  <conditionalFormatting sqref="E38:E39">
    <cfRule type="expression" dxfId="84" priority="102" stopIfTrue="1">
      <formula>OR($H38="M",$H38="A")</formula>
    </cfRule>
  </conditionalFormatting>
  <conditionalFormatting sqref="E134">
    <cfRule type="expression" dxfId="83" priority="101" stopIfTrue="1">
      <formula>OR($H134="M",$H134="A")</formula>
    </cfRule>
  </conditionalFormatting>
  <conditionalFormatting sqref="E135">
    <cfRule type="expression" dxfId="82" priority="100" stopIfTrue="1">
      <formula>OR($H135="M",$H135="A")</formula>
    </cfRule>
  </conditionalFormatting>
  <conditionalFormatting sqref="E136">
    <cfRule type="expression" dxfId="81" priority="99" stopIfTrue="1">
      <formula>OR($H136="M",$H136="A")</formula>
    </cfRule>
  </conditionalFormatting>
  <conditionalFormatting sqref="E138:E139">
    <cfRule type="expression" dxfId="80" priority="98" stopIfTrue="1">
      <formula>OR($H138="M",$H138="A")</formula>
    </cfRule>
  </conditionalFormatting>
  <conditionalFormatting sqref="E278 E281:E285 E289:E290 E293:E297">
    <cfRule type="expression" dxfId="79" priority="92" stopIfTrue="1">
      <formula>OR($H278="M",$H278="A")</formula>
    </cfRule>
  </conditionalFormatting>
  <conditionalFormatting sqref="H275:H296">
    <cfRule type="expression" dxfId="78" priority="91">
      <formula>OR($N275="M",$N275="A")</formula>
    </cfRule>
  </conditionalFormatting>
  <conditionalFormatting sqref="E275">
    <cfRule type="expression" dxfId="77" priority="83" stopIfTrue="1">
      <formula>OR($H275="M",$H275="A")</formula>
    </cfRule>
  </conditionalFormatting>
  <conditionalFormatting sqref="E276">
    <cfRule type="expression" dxfId="76" priority="82" stopIfTrue="1">
      <formula>OR($H276="M",$H276="A")</formula>
    </cfRule>
  </conditionalFormatting>
  <conditionalFormatting sqref="E277">
    <cfRule type="expression" dxfId="75" priority="81" stopIfTrue="1">
      <formula>OR($H277="M",$H277="A")</formula>
    </cfRule>
  </conditionalFormatting>
  <conditionalFormatting sqref="E279:E280">
    <cfRule type="expression" dxfId="74" priority="80" stopIfTrue="1">
      <formula>OR($H279="M",$H279="A")</formula>
    </cfRule>
  </conditionalFormatting>
  <conditionalFormatting sqref="E286">
    <cfRule type="expression" dxfId="73" priority="79" stopIfTrue="1">
      <formula>OR($H286="M",$H286="A")</formula>
    </cfRule>
  </conditionalFormatting>
  <conditionalFormatting sqref="E287:E288">
    <cfRule type="expression" dxfId="72" priority="78" stopIfTrue="1">
      <formula>OR($H287="M",$H287="A")</formula>
    </cfRule>
  </conditionalFormatting>
  <conditionalFormatting sqref="E291:E292">
    <cfRule type="expression" dxfId="71" priority="77" stopIfTrue="1">
      <formula>OR($H291="M",$H291="A")</formula>
    </cfRule>
  </conditionalFormatting>
  <conditionalFormatting sqref="E144:E145">
    <cfRule type="expression" dxfId="70" priority="76" stopIfTrue="1">
      <formula>OR($H144="M",$H144="A")</formula>
    </cfRule>
  </conditionalFormatting>
  <conditionalFormatting sqref="H144:H146">
    <cfRule type="expression" dxfId="69" priority="75">
      <formula>OR($N144="M",$N144="A")</formula>
    </cfRule>
  </conditionalFormatting>
  <conditionalFormatting sqref="E146">
    <cfRule type="expression" dxfId="68" priority="74" stopIfTrue="1">
      <formula>OR($H146="M",$H146="A")</formula>
    </cfRule>
  </conditionalFormatting>
  <conditionalFormatting sqref="E147:E148">
    <cfRule type="expression" dxfId="67" priority="73" stopIfTrue="1">
      <formula>OR($H147="M",$H147="A")</formula>
    </cfRule>
  </conditionalFormatting>
  <conditionalFormatting sqref="E149:E150">
    <cfRule type="expression" dxfId="66" priority="72" stopIfTrue="1">
      <formula>OR($H149="M",$H149="A")</formula>
    </cfRule>
  </conditionalFormatting>
  <conditionalFormatting sqref="E151:E155">
    <cfRule type="expression" dxfId="65" priority="67" stopIfTrue="1">
      <formula>OR($H151="M",$H151="A")</formula>
    </cfRule>
  </conditionalFormatting>
  <conditionalFormatting sqref="E156:E157">
    <cfRule type="expression" dxfId="64" priority="66" stopIfTrue="1">
      <formula>OR($H156="M",$H156="A")</formula>
    </cfRule>
  </conditionalFormatting>
  <conditionalFormatting sqref="E164 E159:E162">
    <cfRule type="expression" dxfId="63" priority="65" stopIfTrue="1">
      <formula>OR($H159="M",$H159="A")</formula>
    </cfRule>
  </conditionalFormatting>
  <conditionalFormatting sqref="E158">
    <cfRule type="expression" dxfId="62" priority="64" stopIfTrue="1">
      <formula>OR($H158="M",$H158="A")</formula>
    </cfRule>
  </conditionalFormatting>
  <conditionalFormatting sqref="E161:E164">
    <cfRule type="expression" dxfId="61" priority="63" stopIfTrue="1">
      <formula>OR($H161="M",$H161="A")</formula>
    </cfRule>
  </conditionalFormatting>
  <conditionalFormatting sqref="E164">
    <cfRule type="expression" dxfId="60" priority="62" stopIfTrue="1">
      <formula>OR($H164="M",$H164="A")</formula>
    </cfRule>
  </conditionalFormatting>
  <conditionalFormatting sqref="E177">
    <cfRule type="expression" dxfId="59" priority="49" stopIfTrue="1">
      <formula>OR($H177="M",$H177="A")</formula>
    </cfRule>
  </conditionalFormatting>
  <conditionalFormatting sqref="E175:E176">
    <cfRule type="expression" dxfId="58" priority="51" stopIfTrue="1">
      <formula>OR($H175="M",$H175="A")</formula>
    </cfRule>
  </conditionalFormatting>
  <conditionalFormatting sqref="E163">
    <cfRule type="expression" dxfId="57" priority="60" stopIfTrue="1">
      <formula>OR($H163="M",$H163="A")</formula>
    </cfRule>
  </conditionalFormatting>
  <conditionalFormatting sqref="E164">
    <cfRule type="expression" dxfId="56" priority="59" stopIfTrue="1">
      <formula>OR($H164="M",$H164="A")</formula>
    </cfRule>
  </conditionalFormatting>
  <conditionalFormatting sqref="E166 E169:E171">
    <cfRule type="expression" dxfId="55" priority="58" stopIfTrue="1">
      <formula>OR($H166="M",$H166="A")</formula>
    </cfRule>
  </conditionalFormatting>
  <conditionalFormatting sqref="H165:H171">
    <cfRule type="expression" dxfId="54" priority="57">
      <formula>OR($N165="M",$N165="A")</formula>
    </cfRule>
  </conditionalFormatting>
  <conditionalFormatting sqref="E165">
    <cfRule type="expression" dxfId="53" priority="56" stopIfTrue="1">
      <formula>OR($H165="M",$H165="A")</formula>
    </cfRule>
  </conditionalFormatting>
  <conditionalFormatting sqref="E167:E168">
    <cfRule type="expression" dxfId="52" priority="55" stopIfTrue="1">
      <formula>OR($H167="M",$H167="A")</formula>
    </cfRule>
  </conditionalFormatting>
  <conditionalFormatting sqref="E172:E173 E178:E179">
    <cfRule type="expression" dxfId="51" priority="54" stopIfTrue="1">
      <formula>OR($H172="M",$H172="A")</formula>
    </cfRule>
  </conditionalFormatting>
  <conditionalFormatting sqref="H172:H176">
    <cfRule type="expression" dxfId="50" priority="53">
      <formula>OR($N172="M",$N172="A")</formula>
    </cfRule>
  </conditionalFormatting>
  <conditionalFormatting sqref="E174">
    <cfRule type="expression" dxfId="49" priority="52" stopIfTrue="1">
      <formula>OR($H174="M",$H174="A")</formula>
    </cfRule>
  </conditionalFormatting>
  <conditionalFormatting sqref="E179:E181">
    <cfRule type="expression" dxfId="48" priority="50" stopIfTrue="1">
      <formula>OR($H179="M",$H179="A")</formula>
    </cfRule>
  </conditionalFormatting>
  <conditionalFormatting sqref="E42 E44:E50 E86:E91">
    <cfRule type="expression" dxfId="47" priority="48" stopIfTrue="1">
      <formula>OR($H42="M",$H42="A")</formula>
    </cfRule>
  </conditionalFormatting>
  <conditionalFormatting sqref="H57 H39:H50 H55 H83:H91">
    <cfRule type="expression" dxfId="46" priority="47">
      <formula>OR($N39="M",$N39="A")</formula>
    </cfRule>
  </conditionalFormatting>
  <conditionalFormatting sqref="E41">
    <cfRule type="expression" dxfId="45" priority="46" stopIfTrue="1">
      <formula>OR($H41="M",$H41="A")</formula>
    </cfRule>
  </conditionalFormatting>
  <conditionalFormatting sqref="E42">
    <cfRule type="expression" dxfId="44" priority="45" stopIfTrue="1">
      <formula>OR($H42="M",$H42="A")</formula>
    </cfRule>
  </conditionalFormatting>
  <conditionalFormatting sqref="E43">
    <cfRule type="expression" dxfId="43" priority="44" stopIfTrue="1">
      <formula>OR($H43="M",$H43="A")</formula>
    </cfRule>
  </conditionalFormatting>
  <conditionalFormatting sqref="E45:E46">
    <cfRule type="expression" dxfId="42" priority="43" stopIfTrue="1">
      <formula>OR($H45="M",$H45="A")</formula>
    </cfRule>
  </conditionalFormatting>
  <conditionalFormatting sqref="E51:E52">
    <cfRule type="expression" dxfId="41" priority="42" stopIfTrue="1">
      <formula>OR($H51="M",$H51="A")</formula>
    </cfRule>
  </conditionalFormatting>
  <conditionalFormatting sqref="H49:H53">
    <cfRule type="expression" dxfId="40" priority="41">
      <formula>OR($N49="M",$N49="A")</formula>
    </cfRule>
  </conditionalFormatting>
  <conditionalFormatting sqref="E53">
    <cfRule type="expression" dxfId="39" priority="40" stopIfTrue="1">
      <formula>OR($H53="M",$H53="A")</formula>
    </cfRule>
  </conditionalFormatting>
  <conditionalFormatting sqref="E54:E55">
    <cfRule type="expression" dxfId="38" priority="39" stopIfTrue="1">
      <formula>OR($H54="M",$H54="A")</formula>
    </cfRule>
  </conditionalFormatting>
  <conditionalFormatting sqref="E56:E57">
    <cfRule type="expression" dxfId="37" priority="38" stopIfTrue="1">
      <formula>OR($H56="M",$H56="A")</formula>
    </cfRule>
  </conditionalFormatting>
  <conditionalFormatting sqref="E54:E62">
    <cfRule type="expression" dxfId="36" priority="37" stopIfTrue="1">
      <formula>OR($H54="M",$H54="A")</formula>
    </cfRule>
  </conditionalFormatting>
  <conditionalFormatting sqref="E63:E64">
    <cfRule type="expression" dxfId="35" priority="36" stopIfTrue="1">
      <formula>OR($H63="M",$H63="A")</formula>
    </cfRule>
  </conditionalFormatting>
  <conditionalFormatting sqref="E71 E62:E69">
    <cfRule type="expression" dxfId="34" priority="35" stopIfTrue="1">
      <formula>OR($H62="M",$H62="A")</formula>
    </cfRule>
  </conditionalFormatting>
  <conditionalFormatting sqref="E65">
    <cfRule type="expression" dxfId="33" priority="34" stopIfTrue="1">
      <formula>OR($H65="M",$H65="A")</formula>
    </cfRule>
  </conditionalFormatting>
  <conditionalFormatting sqref="E64:E71">
    <cfRule type="expression" dxfId="32" priority="33" stopIfTrue="1">
      <formula>OR($H64="M",$H64="A")</formula>
    </cfRule>
  </conditionalFormatting>
  <conditionalFormatting sqref="E71">
    <cfRule type="expression" dxfId="31" priority="32" stopIfTrue="1">
      <formula>OR($H71="M",$H71="A")</formula>
    </cfRule>
  </conditionalFormatting>
  <conditionalFormatting sqref="E84">
    <cfRule type="expression" dxfId="30" priority="20" stopIfTrue="1">
      <formula>OR($H84="M",$H84="A")</formula>
    </cfRule>
  </conditionalFormatting>
  <conditionalFormatting sqref="E82:E83">
    <cfRule type="expression" dxfId="29" priority="22" stopIfTrue="1">
      <formula>OR($H82="M",$H82="A")</formula>
    </cfRule>
  </conditionalFormatting>
  <conditionalFormatting sqref="E70">
    <cfRule type="expression" dxfId="28" priority="31" stopIfTrue="1">
      <formula>OR($H70="M",$H70="A")</formula>
    </cfRule>
  </conditionalFormatting>
  <conditionalFormatting sqref="E71">
    <cfRule type="expression" dxfId="27" priority="30" stopIfTrue="1">
      <formula>OR($H71="M",$H71="A")</formula>
    </cfRule>
  </conditionalFormatting>
  <conditionalFormatting sqref="E69 E71:E78">
    <cfRule type="expression" dxfId="26" priority="29" stopIfTrue="1">
      <formula>OR($H69="M",$H69="A")</formula>
    </cfRule>
  </conditionalFormatting>
  <conditionalFormatting sqref="H70:H78">
    <cfRule type="expression" dxfId="25" priority="28">
      <formula>OR($N70="M",$N70="A")</formula>
    </cfRule>
  </conditionalFormatting>
  <conditionalFormatting sqref="E72">
    <cfRule type="expression" dxfId="24" priority="27" stopIfTrue="1">
      <formula>OR($H72="M",$H72="A")</formula>
    </cfRule>
  </conditionalFormatting>
  <conditionalFormatting sqref="E74:E75">
    <cfRule type="expression" dxfId="23" priority="26" stopIfTrue="1">
      <formula>OR($H74="M",$H74="A")</formula>
    </cfRule>
  </conditionalFormatting>
  <conditionalFormatting sqref="E79:E80 E85:E86">
    <cfRule type="expression" dxfId="22" priority="25" stopIfTrue="1">
      <formula>OR($H79="M",$H79="A")</formula>
    </cfRule>
  </conditionalFormatting>
  <conditionalFormatting sqref="H77:H83">
    <cfRule type="expression" dxfId="21" priority="24">
      <formula>OR($N77="M",$N77="A")</formula>
    </cfRule>
  </conditionalFormatting>
  <conditionalFormatting sqref="E81">
    <cfRule type="expression" dxfId="20" priority="23" stopIfTrue="1">
      <formula>OR($H81="M",$H81="A")</formula>
    </cfRule>
  </conditionalFormatting>
  <conditionalFormatting sqref="E82:E88">
    <cfRule type="expression" dxfId="19" priority="21" stopIfTrue="1">
      <formula>OR($H82="M",$H82="A")</formula>
    </cfRule>
  </conditionalFormatting>
  <conditionalFormatting sqref="E39">
    <cfRule type="expression" dxfId="18" priority="19" stopIfTrue="1">
      <formula>OR($H39="M",$H39="A")</formula>
    </cfRule>
  </conditionalFormatting>
  <conditionalFormatting sqref="E40">
    <cfRule type="expression" dxfId="17" priority="18" stopIfTrue="1">
      <formula>OR($H40="M",$H40="A")</formula>
    </cfRule>
  </conditionalFormatting>
  <conditionalFormatting sqref="E41">
    <cfRule type="expression" dxfId="16" priority="17" stopIfTrue="1">
      <formula>OR($H41="M",$H41="A")</formula>
    </cfRule>
  </conditionalFormatting>
  <conditionalFormatting sqref="E43:E44">
    <cfRule type="expression" dxfId="15" priority="16" stopIfTrue="1">
      <formula>OR($H43="M",$H43="A")</formula>
    </cfRule>
  </conditionalFormatting>
  <conditionalFormatting sqref="E49:E50">
    <cfRule type="expression" dxfId="14" priority="15" stopIfTrue="1">
      <formula>OR($H49="M",$H49="A")</formula>
    </cfRule>
  </conditionalFormatting>
  <conditionalFormatting sqref="E51">
    <cfRule type="expression" dxfId="13" priority="14" stopIfTrue="1">
      <formula>OR($H51="M",$H51="A")</formula>
    </cfRule>
  </conditionalFormatting>
  <conditionalFormatting sqref="E52:E53">
    <cfRule type="expression" dxfId="12" priority="13" stopIfTrue="1">
      <formula>OR($H52="M",$H52="A")</formula>
    </cfRule>
  </conditionalFormatting>
  <conditionalFormatting sqref="E54:E55">
    <cfRule type="expression" dxfId="11" priority="12" stopIfTrue="1">
      <formula>OR($H54="M",$H54="A")</formula>
    </cfRule>
  </conditionalFormatting>
  <conditionalFormatting sqref="E61:E62">
    <cfRule type="expression" dxfId="10" priority="11" stopIfTrue="1">
      <formula>OR($H61="M",$H61="A")</formula>
    </cfRule>
  </conditionalFormatting>
  <conditionalFormatting sqref="E63">
    <cfRule type="expression" dxfId="9" priority="10" stopIfTrue="1">
      <formula>OR($H63="M",$H63="A")</formula>
    </cfRule>
  </conditionalFormatting>
  <conditionalFormatting sqref="E69">
    <cfRule type="expression" dxfId="8" priority="9" stopIfTrue="1">
      <formula>OR($H69="M",$H69="A")</formula>
    </cfRule>
  </conditionalFormatting>
  <conditionalFormatting sqref="E82">
    <cfRule type="expression" dxfId="7" priority="1" stopIfTrue="1">
      <formula>OR($H82="M",$H82="A")</formula>
    </cfRule>
  </conditionalFormatting>
  <conditionalFormatting sqref="E80:E81">
    <cfRule type="expression" dxfId="6" priority="2" stopIfTrue="1">
      <formula>OR($H80="M",$H80="A")</formula>
    </cfRule>
  </conditionalFormatting>
  <conditionalFormatting sqref="E68">
    <cfRule type="expression" dxfId="5" priority="8" stopIfTrue="1">
      <formula>OR($H68="M",$H68="A")</formula>
    </cfRule>
  </conditionalFormatting>
  <conditionalFormatting sqref="E69">
    <cfRule type="expression" dxfId="4" priority="7" stopIfTrue="1">
      <formula>OR($H69="M",$H69="A")</formula>
    </cfRule>
  </conditionalFormatting>
  <conditionalFormatting sqref="E70">
    <cfRule type="expression" dxfId="3" priority="6" stopIfTrue="1">
      <formula>OR($H70="M",$H70="A")</formula>
    </cfRule>
  </conditionalFormatting>
  <conditionalFormatting sqref="E72:E73">
    <cfRule type="expression" dxfId="2" priority="5" stopIfTrue="1">
      <formula>OR($H72="M",$H72="A")</formula>
    </cfRule>
  </conditionalFormatting>
  <conditionalFormatting sqref="E77:E78 E83:E84">
    <cfRule type="expression" dxfId="1" priority="4" stopIfTrue="1">
      <formula>OR($H77="M",$H77="A")</formula>
    </cfRule>
  </conditionalFormatting>
  <conditionalFormatting sqref="E79">
    <cfRule type="expression" dxfId="0" priority="3" stopIfTrue="1">
      <formula>OR($H79="M",$H79="A")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39:P184 P186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R39:R184 R186:R1048576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A39:A184 A186:A1048576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N39:N184 N186:N1048576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D12:D16 D39:D184 D186:D1048576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I12:I16 I39:I184 I186:I1048576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Zeros="0" tabSelected="1" workbookViewId="0">
      <selection activeCell="E31" sqref="E31"/>
    </sheetView>
  </sheetViews>
  <sheetFormatPr defaultRowHeight="15" x14ac:dyDescent="0.25"/>
  <cols>
    <col min="1" max="1" width="9" style="111" customWidth="1"/>
    <col min="2" max="2" width="10.5703125" style="111" customWidth="1"/>
    <col min="3" max="3" width="8.7109375" style="111" customWidth="1"/>
    <col min="4" max="4" width="57.28515625" style="70" customWidth="1"/>
    <col min="5" max="5" width="10.7109375" style="76" customWidth="1"/>
    <col min="6" max="6" width="13.140625" style="77" customWidth="1"/>
    <col min="7" max="7" width="11.5703125" style="70" customWidth="1"/>
    <col min="8" max="8" width="15.140625" style="70" bestFit="1" customWidth="1"/>
    <col min="9" max="9" width="8" style="159" bestFit="1" customWidth="1"/>
    <col min="10" max="10" width="14.140625" style="160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303" t="s">
        <v>3681</v>
      </c>
      <c r="B1" s="304"/>
      <c r="C1" s="304"/>
      <c r="D1" s="304"/>
      <c r="E1" s="304"/>
      <c r="F1" s="304"/>
      <c r="G1" s="304"/>
      <c r="H1" s="305"/>
      <c r="I1" s="161"/>
      <c r="J1" s="162"/>
      <c r="K1" s="2"/>
      <c r="L1" s="1"/>
    </row>
    <row r="2" spans="1:12" s="29" customFormat="1" ht="15.75" thickBot="1" x14ac:dyDescent="0.3">
      <c r="A2" s="33" t="s">
        <v>0</v>
      </c>
      <c r="B2" s="34"/>
      <c r="C2" s="312" t="str">
        <f>Identificação!B2</f>
        <v>Tomada de Preços</v>
      </c>
      <c r="D2" s="312"/>
      <c r="E2" s="30" t="s">
        <v>153</v>
      </c>
      <c r="F2" s="31">
        <f>Identificação!E2</f>
        <v>8</v>
      </c>
      <c r="G2" s="30" t="s">
        <v>154</v>
      </c>
      <c r="H2" s="32">
        <f>Identificação!G2</f>
        <v>2018</v>
      </c>
      <c r="I2" s="163"/>
      <c r="J2" s="163"/>
      <c r="K2" s="2"/>
    </row>
    <row r="3" spans="1:12" s="29" customFormat="1" ht="30.75" customHeight="1" thickBot="1" x14ac:dyDescent="0.3">
      <c r="A3" s="310" t="s">
        <v>155</v>
      </c>
      <c r="B3" s="311"/>
      <c r="C3" s="308" t="str">
        <f>Identificação!B3</f>
        <v>PAVIMENTAÇÃO, NA MODALIDADE DE EMPREITADA GLOBAL, COM FORNECIMENTO DE MATERIAL E MÃO DE OBRA NA RUA FIORELLO D'AGONSTINI  COM CONCRETO BETUMINOSO USINADO A QUENTE - CBUQ.</v>
      </c>
      <c r="D3" s="308"/>
      <c r="E3" s="308"/>
      <c r="F3" s="308"/>
      <c r="G3" s="308"/>
      <c r="H3" s="309"/>
      <c r="I3" s="163"/>
      <c r="J3" s="163"/>
    </row>
    <row r="4" spans="1:12" s="29" customFormat="1" ht="15.75" thickBot="1" x14ac:dyDescent="0.3">
      <c r="A4" s="19" t="s">
        <v>3797</v>
      </c>
      <c r="B4" s="27"/>
      <c r="C4" s="313"/>
      <c r="D4" s="313"/>
      <c r="E4" s="313"/>
      <c r="F4" s="313"/>
      <c r="G4" s="23" t="s">
        <v>3756</v>
      </c>
      <c r="H4" s="130"/>
      <c r="I4" s="163"/>
      <c r="J4" s="163"/>
    </row>
    <row r="5" spans="1:12" s="29" customFormat="1" ht="15.75" thickBot="1" x14ac:dyDescent="0.3">
      <c r="A5" s="16" t="s">
        <v>171</v>
      </c>
      <c r="B5" s="23"/>
      <c r="C5" s="314" t="str">
        <f>Identificação!B5</f>
        <v>Obras e Serviços de Engenharia</v>
      </c>
      <c r="D5" s="315"/>
      <c r="E5" s="26"/>
      <c r="F5" s="20"/>
      <c r="G5" s="21"/>
      <c r="H5" s="22"/>
      <c r="I5" s="163"/>
      <c r="J5" s="163"/>
    </row>
    <row r="6" spans="1:12" s="29" customFormat="1" ht="15.75" thickBot="1" x14ac:dyDescent="0.3">
      <c r="A6" s="12" t="s">
        <v>174</v>
      </c>
      <c r="B6" s="13"/>
      <c r="C6" s="306">
        <f>SUMIFS(H12:H39953,B12:B39953,"&gt;0",H12:H39953,"&gt;0")</f>
        <v>0</v>
      </c>
      <c r="D6" s="307"/>
      <c r="E6" s="5"/>
      <c r="F6" s="5"/>
      <c r="G6" s="6"/>
      <c r="I6" s="163"/>
      <c r="J6" s="163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2" s="11" customFormat="1" x14ac:dyDescent="0.25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2" s="28" customFormat="1" x14ac:dyDescent="0.25">
      <c r="A10" s="297" t="s">
        <v>3757</v>
      </c>
      <c r="B10" s="297" t="s">
        <v>3758</v>
      </c>
      <c r="C10" s="297" t="s">
        <v>3679</v>
      </c>
      <c r="D10" s="299" t="s">
        <v>3759</v>
      </c>
      <c r="E10" s="301" t="s">
        <v>173</v>
      </c>
      <c r="F10" s="302"/>
      <c r="G10" s="302"/>
      <c r="H10" s="302"/>
      <c r="I10" s="302"/>
      <c r="J10" s="302"/>
      <c r="K10" s="302"/>
    </row>
    <row r="11" spans="1:12" s="28" customFormat="1" ht="45" x14ac:dyDescent="0.25">
      <c r="A11" s="298"/>
      <c r="B11" s="298"/>
      <c r="C11" s="298"/>
      <c r="D11" s="300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2" s="40" customFormat="1" ht="15.75" hidden="1" customHeight="1" x14ac:dyDescent="0.25">
      <c r="A12" s="110" t="str">
        <f>IF('Orçamento-base'!A12&gt;0,'Orçamento-base'!A12,"")</f>
        <v/>
      </c>
      <c r="B12" s="110" t="str">
        <f>'Orçamento-base'!B12</f>
        <v/>
      </c>
      <c r="C12" s="110" t="str">
        <f>IF('Orçamento-base'!C12&gt;0,'Orçamento-base'!C12,"")</f>
        <v/>
      </c>
      <c r="D12" s="90" t="str">
        <f>IF('Orçamento-base'!G12&gt;0,'Orçamento-base'!G12,"")</f>
        <v/>
      </c>
      <c r="E12" s="133" t="str">
        <f>IF('Orçamento-base'!H12&gt;0,'Orçamento-base'!H12,"")</f>
        <v/>
      </c>
      <c r="F12" s="90" t="str">
        <f>IF('Orçamento-base'!I12&gt;0,'Orçamento-base'!I12,"")</f>
        <v/>
      </c>
      <c r="G12" s="131"/>
      <c r="H12" s="90" t="str">
        <f>IFERROR(IF(E12*G12&gt;0,ROUND(ROUND(E12,3)*ROUND(G12,3),2),""),"")</f>
        <v/>
      </c>
      <c r="I12" s="166"/>
      <c r="J12" s="166"/>
      <c r="K12" s="95"/>
    </row>
    <row r="13" spans="1:12" x14ac:dyDescent="0.25">
      <c r="A13" s="110">
        <f>IF('Orçamento-base'!A13&gt;0,'Orçamento-base'!A13,"")</f>
        <v>1</v>
      </c>
      <c r="B13" s="110" t="str">
        <f>'Orçamento-base'!B13</f>
        <v/>
      </c>
      <c r="C13" s="110">
        <f>IF('Orçamento-base'!C13&gt;0,'Orçamento-base'!C13,"")</f>
        <v>1</v>
      </c>
      <c r="D13" s="212" t="str">
        <f>IF('Orçamento-base'!G13&gt;0,'Orçamento-base'!G13,"")</f>
        <v>RUA FIORELLO D'AGOSTINI</v>
      </c>
      <c r="E13" s="133" t="str">
        <f>IF('Orçamento-base'!H13&gt;0,'Orçamento-base'!H13,"")</f>
        <v/>
      </c>
      <c r="F13" s="177" t="str">
        <f>IF('Orçamento-base'!I13&gt;0,'Orçamento-base'!I13,"")</f>
        <v/>
      </c>
      <c r="G13" s="176"/>
      <c r="H13" s="90" t="str">
        <f>IFERROR(IF(E13*G13&gt;0,ROUND(ROUND(E13,3)*ROUND(G13,3),2),""),"")</f>
        <v/>
      </c>
      <c r="I13" s="158"/>
      <c r="J13" s="158"/>
      <c r="K13" s="73"/>
      <c r="L13" s="67"/>
    </row>
    <row r="14" spans="1:12" x14ac:dyDescent="0.25">
      <c r="A14" s="175" t="str">
        <f>IF('Orçamento-base'!A14&gt;0,'Orçamento-base'!A14,"")</f>
        <v/>
      </c>
      <c r="B14" s="175">
        <f>'Orçamento-base'!B14</f>
        <v>0</v>
      </c>
      <c r="C14" s="175">
        <f>IF('Orçamento-base'!C14&gt;0,'Orçamento-base'!C14,"")</f>
        <v>1</v>
      </c>
      <c r="D14" s="246" t="str">
        <f>IF('Orçamento-base'!G14&gt;0,'Orçamento-base'!G14,"")</f>
        <v>SERVIÇOS PRELIMINARES</v>
      </c>
      <c r="E14" s="168" t="str">
        <f>IF('Orçamento-base'!H14&gt;0,'Orçamento-base'!H14,"")</f>
        <v/>
      </c>
      <c r="F14" s="247" t="str">
        <f>IF('Orçamento-base'!I14&gt;0,'Orçamento-base'!I14,"")</f>
        <v/>
      </c>
      <c r="G14" s="176"/>
      <c r="H14" s="168" t="str">
        <f t="shared" ref="H14:H38" si="0">IFERROR(IF(E14*G14&gt;0,ROUND(ROUND(E14,3)*ROUND(G14,3),2),""),"")</f>
        <v/>
      </c>
      <c r="I14" s="158"/>
      <c r="J14" s="158"/>
      <c r="K14" s="73"/>
    </row>
    <row r="15" spans="1:12" ht="45" customHeight="1" x14ac:dyDescent="0.25">
      <c r="A15" s="175">
        <f>IF('Orçamento-base'!A15&gt;0,'Orçamento-base'!A15,"")</f>
        <v>1</v>
      </c>
      <c r="B15" s="175">
        <f>'Orçamento-base'!B15</f>
        <v>1</v>
      </c>
      <c r="C15" s="175" t="str">
        <f>IF('Orçamento-base'!C15&gt;0,'Orçamento-base'!C15,"")</f>
        <v>1.0.1</v>
      </c>
      <c r="D15" s="213" t="str">
        <f>IF('Orçamento-base'!G15&gt;0,'Orçamento-base'!G15,"")</f>
        <v>PLACA DE OBRA EM CHAPA DE ACO GALVANIZADO</v>
      </c>
      <c r="E15" s="168">
        <f>IF('Orçamento-base'!H15&gt;0,'Orçamento-base'!H15,"")</f>
        <v>3</v>
      </c>
      <c r="F15" s="247" t="str">
        <f>IF('Orçamento-base'!I15&gt;0,'Orçamento-base'!I15,"")</f>
        <v>m2</v>
      </c>
      <c r="G15" s="176"/>
      <c r="H15" s="168" t="str">
        <f t="shared" si="0"/>
        <v/>
      </c>
      <c r="I15" s="158"/>
      <c r="J15" s="158"/>
      <c r="K15" s="73"/>
    </row>
    <row r="16" spans="1:12" ht="45" customHeight="1" x14ac:dyDescent="0.25">
      <c r="A16" s="175">
        <f>IF('Orçamento-base'!A16&gt;0,'Orçamento-base'!A16,"")</f>
        <v>1</v>
      </c>
      <c r="B16" s="175">
        <f>'Orçamento-base'!B16</f>
        <v>2</v>
      </c>
      <c r="C16" s="175" t="str">
        <f>IF('Orçamento-base'!C16&gt;0,'Orçamento-base'!C16,"")</f>
        <v>1.0.2</v>
      </c>
      <c r="D16" s="213" t="str">
        <f>IF('Orçamento-base'!G16&gt;0,'Orçamento-base'!G16,"")</f>
        <v>SERVIÇOS TOPOGRÁFICOS PARA PAVIMENTAÇÃO, INCLUSIVE NOTA DE SERVIÇO, ACOMPANHAMENTO E GREIDE</v>
      </c>
      <c r="E16" s="168">
        <f>IF('Orçamento-base'!H16&gt;0,'Orçamento-base'!H16,"")</f>
        <v>2637.72</v>
      </c>
      <c r="F16" s="247" t="str">
        <f>IF('Orçamento-base'!I16&gt;0,'Orçamento-base'!I16,"")</f>
        <v>m2</v>
      </c>
      <c r="G16" s="176"/>
      <c r="H16" s="168" t="str">
        <f t="shared" si="0"/>
        <v/>
      </c>
      <c r="I16" s="158"/>
      <c r="J16" s="158"/>
      <c r="K16" s="73"/>
    </row>
    <row r="17" spans="1:11" ht="45" customHeight="1" x14ac:dyDescent="0.25">
      <c r="A17" s="175" t="str">
        <f>IF('Orçamento-base'!A17&gt;0,'Orçamento-base'!A17,"")</f>
        <v/>
      </c>
      <c r="B17" s="175" t="str">
        <f>'Orçamento-base'!B17</f>
        <v/>
      </c>
      <c r="C17" s="175" t="str">
        <f>IF('Orçamento-base'!C17&gt;0,'Orçamento-base'!C17,"")</f>
        <v>2.1</v>
      </c>
      <c r="D17" s="213" t="str">
        <f>IF('Orçamento-base'!G17&gt;0,'Orçamento-base'!G17,"")</f>
        <v>TRECHO 1 - RECAPEAMENTO SOBRE CALÇAMENTO EXISTENTE REMOÇÃO DOS CANTEIROS CENTRAIS E PREECHIMENTO COM MACADAME E BRITA</v>
      </c>
      <c r="E17" s="168" t="str">
        <f>IF('Orçamento-base'!H17&gt;0,'Orçamento-base'!H17,"")</f>
        <v/>
      </c>
      <c r="F17" s="247" t="str">
        <f>IF('Orçamento-base'!I17&gt;0,'Orçamento-base'!I17,"")</f>
        <v/>
      </c>
      <c r="G17" s="176"/>
      <c r="H17" s="168" t="str">
        <f t="shared" si="0"/>
        <v/>
      </c>
      <c r="I17" s="158"/>
      <c r="J17" s="158"/>
      <c r="K17" s="73"/>
    </row>
    <row r="18" spans="1:11" ht="45" customHeight="1" x14ac:dyDescent="0.25">
      <c r="A18" s="175">
        <f>IF('Orçamento-base'!A18&gt;0,'Orçamento-base'!A18,"")</f>
        <v>1</v>
      </c>
      <c r="B18" s="175">
        <f>'Orçamento-base'!B18</f>
        <v>3</v>
      </c>
      <c r="C18" s="175" t="str">
        <f>IF('Orçamento-base'!C18&gt;0,'Orçamento-base'!C18,"")</f>
        <v>2.1.0.1</v>
      </c>
      <c r="D18" s="213" t="str">
        <f>IF('Orçamento-base'!G18&gt;0,'Orçamento-base'!G18,"")</f>
        <v>ESCAVACAO MECANICA CAMPO ABERTO EM SOLO EXCETO ROCHA ATE 2,00M PROFUNDIDADE</v>
      </c>
      <c r="E18" s="168">
        <f>IF('Orçamento-base'!H18&gt;0,'Orçamento-base'!H18,"")</f>
        <v>93.76</v>
      </c>
      <c r="F18" s="247" t="str">
        <f>IF('Orçamento-base'!I18&gt;0,'Orçamento-base'!I18,"")</f>
        <v>m³</v>
      </c>
      <c r="G18" s="176"/>
      <c r="H18" s="168" t="str">
        <f t="shared" si="0"/>
        <v/>
      </c>
      <c r="I18" s="158"/>
      <c r="J18" s="158"/>
      <c r="K18" s="73"/>
    </row>
    <row r="19" spans="1:11" ht="45" customHeight="1" x14ac:dyDescent="0.25">
      <c r="A19" s="175">
        <f>IF('Orçamento-base'!A19&gt;0,'Orçamento-base'!A19,"")</f>
        <v>1</v>
      </c>
      <c r="B19" s="175">
        <f>'Orçamento-base'!B19</f>
        <v>4</v>
      </c>
      <c r="C19" s="175" t="str">
        <f>IF('Orçamento-base'!C19&gt;0,'Orçamento-base'!C19,"")</f>
        <v>2.1.0.2</v>
      </c>
      <c r="D19" s="213" t="str">
        <f>IF('Orçamento-base'!G19&gt;0,'Orçamento-base'!G19,"")</f>
        <v>EXECUÇÃO E COMPACTAÇÃO DE BASE E OU SUB BASE COM MACADAME SECO - EXCLUSIVE ESCAVAÇÃO, CARGA E TRANSPORTE. AF_09/2017</v>
      </c>
      <c r="E19" s="168">
        <f>IF('Orçamento-base'!H19&gt;0,'Orçamento-base'!H19,"")</f>
        <v>39.85</v>
      </c>
      <c r="F19" s="247" t="str">
        <f>IF('Orçamento-base'!I19&gt;0,'Orçamento-base'!I19,"")</f>
        <v>m³</v>
      </c>
      <c r="G19" s="176"/>
      <c r="H19" s="168" t="str">
        <f t="shared" si="0"/>
        <v/>
      </c>
      <c r="I19" s="158"/>
      <c r="J19" s="158"/>
      <c r="K19" s="73"/>
    </row>
    <row r="20" spans="1:11" ht="45" customHeight="1" x14ac:dyDescent="0.25">
      <c r="A20" s="175">
        <f>IF('Orçamento-base'!A20&gt;0,'Orçamento-base'!A20,"")</f>
        <v>1</v>
      </c>
      <c r="B20" s="175">
        <f>'Orçamento-base'!B20</f>
        <v>5</v>
      </c>
      <c r="C20" s="175" t="str">
        <f>IF('Orçamento-base'!C20&gt;0,'Orçamento-base'!C20,"")</f>
        <v>2.1.0.3</v>
      </c>
      <c r="D20" s="213" t="str">
        <f>IF('Orçamento-base'!G20&gt;0,'Orçamento-base'!G20,"")</f>
        <v>TRANSPORTE COMERCIAL COM CAMINHAO BASCULANTE 6 M3, RODOVIA PAVIMENTADA</v>
      </c>
      <c r="E20" s="168">
        <f>IF('Orçamento-base'!H20&gt;0,'Orçamento-base'!H20,"")</f>
        <v>1872.78</v>
      </c>
      <c r="F20" s="247" t="str">
        <f>IF('Orçamento-base'!I20&gt;0,'Orçamento-base'!I20,"")</f>
        <v>m³xkm</v>
      </c>
      <c r="G20" s="176"/>
      <c r="H20" s="168" t="str">
        <f t="shared" si="0"/>
        <v/>
      </c>
      <c r="I20" s="158"/>
      <c r="J20" s="158"/>
      <c r="K20" s="73"/>
    </row>
    <row r="21" spans="1:11" ht="45" customHeight="1" x14ac:dyDescent="0.25">
      <c r="A21" s="175">
        <f>IF('Orçamento-base'!A21&gt;0,'Orçamento-base'!A21,"")</f>
        <v>1</v>
      </c>
      <c r="B21" s="175">
        <f>'Orçamento-base'!B21</f>
        <v>6</v>
      </c>
      <c r="C21" s="175" t="str">
        <f>IF('Orçamento-base'!C21&gt;0,'Orçamento-base'!C21,"")</f>
        <v>2.1.0.4</v>
      </c>
      <c r="D21" s="213" t="str">
        <f>IF('Orçamento-base'!G21&gt;0,'Orçamento-base'!G21,"")</f>
        <v>TRANSPORTE COMERCIAL COM CAMINHAO BASCULANTE 6 M3, RODOVIA COM REVESTIMENTO PRIMARIO</v>
      </c>
      <c r="E21" s="168">
        <f>IF('Orçamento-base'!H21&gt;0,'Orçamento-base'!H21,"")</f>
        <v>239.08</v>
      </c>
      <c r="F21" s="247" t="str">
        <f>IF('Orçamento-base'!I21&gt;0,'Orçamento-base'!I21,"")</f>
        <v>m³xkm</v>
      </c>
      <c r="G21" s="176"/>
      <c r="H21" s="168" t="str">
        <f t="shared" si="0"/>
        <v/>
      </c>
      <c r="I21" s="158"/>
      <c r="J21" s="158"/>
      <c r="K21" s="73"/>
    </row>
    <row r="22" spans="1:11" ht="45" customHeight="1" x14ac:dyDescent="0.25">
      <c r="A22" s="175">
        <f>IF('Orçamento-base'!A22&gt;0,'Orçamento-base'!A22,"")</f>
        <v>1</v>
      </c>
      <c r="B22" s="175">
        <f>'Orçamento-base'!B22</f>
        <v>7</v>
      </c>
      <c r="C22" s="175" t="str">
        <f>IF('Orçamento-base'!C22&gt;0,'Orçamento-base'!C22,"")</f>
        <v>2.1.0.5</v>
      </c>
      <c r="D22" s="213" t="str">
        <f>IF('Orçamento-base'!G22&gt;0,'Orçamento-base'!G22,"")</f>
        <v>CARGA, MANOBRAS E DESCARGA DE BRITA PARA BASE DE MACADAME, COM CAMINHAO BASCULANTE 6 M3, DESCARGA EM DISTRIBUIDOR</v>
      </c>
      <c r="E22" s="168">
        <f>IF('Orçamento-base'!H22&gt;0,'Orçamento-base'!H22,"")</f>
        <v>39.85</v>
      </c>
      <c r="F22" s="247" t="str">
        <f>IF('Orçamento-base'!I22&gt;0,'Orçamento-base'!I22,"")</f>
        <v>m³</v>
      </c>
      <c r="G22" s="176"/>
      <c r="H22" s="168" t="str">
        <f t="shared" si="0"/>
        <v/>
      </c>
      <c r="I22" s="158"/>
      <c r="J22" s="158"/>
      <c r="K22" s="73"/>
    </row>
    <row r="23" spans="1:11" ht="45" customHeight="1" x14ac:dyDescent="0.25">
      <c r="A23" s="175">
        <f>IF('Orçamento-base'!A23&gt;0,'Orçamento-base'!A23,"")</f>
        <v>1</v>
      </c>
      <c r="B23" s="175">
        <f>'Orçamento-base'!B23</f>
        <v>8</v>
      </c>
      <c r="C23" s="175" t="str">
        <f>IF('Orçamento-base'!C23&gt;0,'Orçamento-base'!C23,"")</f>
        <v>2.1.0.6</v>
      </c>
      <c r="D23" s="213" t="str">
        <f>IF('Orçamento-base'!G23&gt;0,'Orçamento-base'!G23,"")</f>
        <v>BASE DE SOLO - BRITA (50/50), MISTURA EM USINA, COMPACTACAO 100% PROCTOR MODIFICADO, EXCLUSIVE ESCAVACAO, CARGA E TRANSPORTE</v>
      </c>
      <c r="E23" s="168">
        <f>IF('Orçamento-base'!H23&gt;0,'Orçamento-base'!H23,"")</f>
        <v>30.47</v>
      </c>
      <c r="F23" s="247" t="str">
        <f>IF('Orçamento-base'!I23&gt;0,'Orçamento-base'!I23,"")</f>
        <v>m³</v>
      </c>
      <c r="G23" s="176"/>
      <c r="H23" s="168" t="str">
        <f t="shared" si="0"/>
        <v/>
      </c>
      <c r="I23" s="158"/>
      <c r="J23" s="158"/>
      <c r="K23" s="73"/>
    </row>
    <row r="24" spans="1:11" ht="45" customHeight="1" x14ac:dyDescent="0.25">
      <c r="A24" s="175">
        <f>IF('Orçamento-base'!A24&gt;0,'Orçamento-base'!A24,"")</f>
        <v>1</v>
      </c>
      <c r="B24" s="175">
        <f>'Orçamento-base'!B24</f>
        <v>9</v>
      </c>
      <c r="C24" s="175" t="str">
        <f>IF('Orçamento-base'!C24&gt;0,'Orçamento-base'!C24,"")</f>
        <v>2.1.0.7</v>
      </c>
      <c r="D24" s="213" t="str">
        <f>IF('Orçamento-base'!G24&gt;0,'Orçamento-base'!G24,"")</f>
        <v>TRANSPORTE COMERCIAL COM CAMINHAO BASCULANTE 6 M3, RODOVIA PAVIMENTADA</v>
      </c>
      <c r="E24" s="168">
        <f>IF('Orçamento-base'!H24&gt;0,'Orçamento-base'!H24,"")</f>
        <v>1432.12</v>
      </c>
      <c r="F24" s="247" t="str">
        <f>IF('Orçamento-base'!I24&gt;0,'Orçamento-base'!I24,"")</f>
        <v>m³xkm</v>
      </c>
      <c r="G24" s="176"/>
      <c r="H24" s="168" t="str">
        <f t="shared" si="0"/>
        <v/>
      </c>
      <c r="I24" s="158"/>
      <c r="J24" s="158"/>
      <c r="K24" s="73"/>
    </row>
    <row r="25" spans="1:11" ht="45" customHeight="1" x14ac:dyDescent="0.25">
      <c r="A25" s="175">
        <f>IF('Orçamento-base'!A25&gt;0,'Orçamento-base'!A25,"")</f>
        <v>1</v>
      </c>
      <c r="B25" s="175">
        <f>'Orçamento-base'!B25</f>
        <v>10</v>
      </c>
      <c r="C25" s="175" t="str">
        <f>IF('Orçamento-base'!C25&gt;0,'Orçamento-base'!C25,"")</f>
        <v>2.1.0.8</v>
      </c>
      <c r="D25" s="213" t="str">
        <f>IF('Orçamento-base'!G25&gt;0,'Orçamento-base'!G25,"")</f>
        <v>TRANSPORTE COMERCIAL COM CAMINHAO BASCULANTE 6 M3, RODOVIA COM REVESTIMENTO PRIMARIO</v>
      </c>
      <c r="E25" s="168">
        <f>IF('Orçamento-base'!H25&gt;0,'Orçamento-base'!H25,"")</f>
        <v>182.82</v>
      </c>
      <c r="F25" s="247" t="str">
        <f>IF('Orçamento-base'!I25&gt;0,'Orçamento-base'!I25,"")</f>
        <v>m³xkm</v>
      </c>
      <c r="G25" s="176"/>
      <c r="H25" s="168" t="str">
        <f t="shared" si="0"/>
        <v/>
      </c>
      <c r="I25" s="158"/>
      <c r="J25" s="158"/>
      <c r="K25" s="73"/>
    </row>
    <row r="26" spans="1:11" ht="45" customHeight="1" x14ac:dyDescent="0.25">
      <c r="A26" s="175">
        <f>IF('Orçamento-base'!A26&gt;0,'Orçamento-base'!A26,"")</f>
        <v>1</v>
      </c>
      <c r="B26" s="175">
        <f>'Orçamento-base'!B26</f>
        <v>11</v>
      </c>
      <c r="C26" s="175" t="str">
        <f>IF('Orçamento-base'!C26&gt;0,'Orçamento-base'!C26,"")</f>
        <v>2.1.0.9</v>
      </c>
      <c r="D26" s="213" t="str">
        <f>IF('Orçamento-base'!G26&gt;0,'Orçamento-base'!G26,"")</f>
        <v>CARGA, MANOBRAS E DESCARGA DE BRITA PARA BASE DE MACADAME, COM CAMINHAO BASCULANTE 6 M3, DESCARGA EM DISTRIBUIDOR</v>
      </c>
      <c r="E26" s="168">
        <f>IF('Orçamento-base'!H26&gt;0,'Orçamento-base'!H26,"")</f>
        <v>30.47</v>
      </c>
      <c r="F26" s="247" t="str">
        <f>IF('Orçamento-base'!I26&gt;0,'Orçamento-base'!I26,"")</f>
        <v>m³</v>
      </c>
      <c r="G26" s="176"/>
      <c r="H26" s="168" t="str">
        <f t="shared" si="0"/>
        <v/>
      </c>
      <c r="I26" s="158"/>
      <c r="J26" s="158"/>
      <c r="K26" s="73"/>
    </row>
    <row r="27" spans="1:11" ht="45" customHeight="1" x14ac:dyDescent="0.25">
      <c r="A27" s="175" t="str">
        <f>IF('Orçamento-base'!A27&gt;0,'Orçamento-base'!A27,"")</f>
        <v/>
      </c>
      <c r="B27" s="175" t="str">
        <f>'Orçamento-base'!B27</f>
        <v/>
      </c>
      <c r="C27" s="175" t="str">
        <f>IF('Orçamento-base'!C27&gt;0,'Orçamento-base'!C27,"")</f>
        <v>2.2</v>
      </c>
      <c r="D27" s="246" t="str">
        <f>IF('Orçamento-base'!G27&gt;0,'Orçamento-base'!G27,"")</f>
        <v>PAVIMENTAÇÃO SOBRE CALÇAMENTO</v>
      </c>
      <c r="E27" s="168" t="str">
        <f>IF('Orçamento-base'!H27&gt;0,'Orçamento-base'!H27,"")</f>
        <v/>
      </c>
      <c r="F27" s="247" t="str">
        <f>IF('Orçamento-base'!I27&gt;0,'Orçamento-base'!I27,"")</f>
        <v/>
      </c>
      <c r="G27" s="176"/>
      <c r="H27" s="168" t="str">
        <f t="shared" si="0"/>
        <v/>
      </c>
      <c r="I27" s="158"/>
      <c r="J27" s="158"/>
      <c r="K27" s="73"/>
    </row>
    <row r="28" spans="1:11" ht="45" customHeight="1" x14ac:dyDescent="0.25">
      <c r="A28" s="175">
        <f>IF('Orçamento-base'!A28&gt;0,'Orçamento-base'!A28,"")</f>
        <v>1</v>
      </c>
      <c r="B28" s="175">
        <f>'Orçamento-base'!B28</f>
        <v>12</v>
      </c>
      <c r="C28" s="175" t="str">
        <f>IF('Orçamento-base'!C28&gt;0,'Orçamento-base'!C28,"")</f>
        <v>2.2.0.1</v>
      </c>
      <c r="D28" s="213" t="str">
        <f>IF('Orçamento-base'!G28&gt;0,'Orçamento-base'!G28,"")</f>
        <v>ENSAIO DE CONTROLE DE TAXA DE APLICACAO DE LIGANTE BETUMINOSO</v>
      </c>
      <c r="E28" s="168">
        <f>IF('Orçamento-base'!H28&gt;0,'Orçamento-base'!H28,"")</f>
        <v>5</v>
      </c>
      <c r="F28" s="247" t="str">
        <f>IF('Orçamento-base'!I28&gt;0,'Orçamento-base'!I28,"")</f>
        <v>unidade</v>
      </c>
      <c r="G28" s="176"/>
      <c r="H28" s="168" t="str">
        <f t="shared" si="0"/>
        <v/>
      </c>
      <c r="I28" s="158"/>
      <c r="J28" s="158"/>
      <c r="K28" s="73"/>
    </row>
    <row r="29" spans="1:11" ht="45" customHeight="1" x14ac:dyDescent="0.25">
      <c r="A29" s="175">
        <f>IF('Orçamento-base'!A29&gt;0,'Orçamento-base'!A29,"")</f>
        <v>1</v>
      </c>
      <c r="B29" s="175">
        <f>'Orçamento-base'!B29</f>
        <v>13</v>
      </c>
      <c r="C29" s="175" t="str">
        <f>IF('Orçamento-base'!C29&gt;0,'Orçamento-base'!C29,"")</f>
        <v>2.2.0.2</v>
      </c>
      <c r="D29" s="213" t="str">
        <f>IF('Orçamento-base'!G29&gt;0,'Orçamento-base'!G29,"")</f>
        <v>ENSAIO DE CONTROLE DO GRAU DE COMPACTACAO DA MISTURA ASFALTICA</v>
      </c>
      <c r="E29" s="168">
        <f>IF('Orçamento-base'!H29&gt;0,'Orçamento-base'!H29,"")</f>
        <v>5</v>
      </c>
      <c r="F29" s="247" t="str">
        <f>IF('Orçamento-base'!I29&gt;0,'Orçamento-base'!I29,"")</f>
        <v>unidade</v>
      </c>
      <c r="G29" s="176"/>
      <c r="H29" s="168" t="str">
        <f t="shared" si="0"/>
        <v/>
      </c>
      <c r="I29" s="158"/>
      <c r="J29" s="158"/>
      <c r="K29" s="73"/>
    </row>
    <row r="30" spans="1:11" ht="45" customHeight="1" x14ac:dyDescent="0.25">
      <c r="A30" s="175">
        <f>IF('Orçamento-base'!A30&gt;0,'Orçamento-base'!A30,"")</f>
        <v>1</v>
      </c>
      <c r="B30" s="175">
        <f>'Orçamento-base'!B30</f>
        <v>14</v>
      </c>
      <c r="C30" s="175" t="str">
        <f>IF('Orçamento-base'!C30&gt;0,'Orçamento-base'!C30,"")</f>
        <v>2.2.0.3</v>
      </c>
      <c r="D30" s="213" t="str">
        <f>IF('Orçamento-base'!G30&gt;0,'Orçamento-base'!G30,"")</f>
        <v>LIMPEZA DE SUPERFICIES COM JATO DE ALTA PRESSAO DE AR E AGUA</v>
      </c>
      <c r="E30" s="168">
        <f>IF('Orçamento-base'!H30&gt;0,'Orçamento-base'!H30,"")</f>
        <v>1857.72</v>
      </c>
      <c r="F30" s="247" t="str">
        <f>IF('Orçamento-base'!I30&gt;0,'Orçamento-base'!I30,"")</f>
        <v>m²</v>
      </c>
      <c r="G30" s="176"/>
      <c r="H30" s="168" t="str">
        <f t="shared" si="0"/>
        <v/>
      </c>
      <c r="I30" s="158"/>
      <c r="J30" s="158"/>
      <c r="K30" s="73"/>
    </row>
    <row r="31" spans="1:11" ht="45" customHeight="1" x14ac:dyDescent="0.25">
      <c r="A31" s="175">
        <f>IF('Orçamento-base'!A31&gt;0,'Orçamento-base'!A31,"")</f>
        <v>1</v>
      </c>
      <c r="B31" s="175">
        <f>'Orçamento-base'!B31</f>
        <v>15</v>
      </c>
      <c r="C31" s="175" t="str">
        <f>IF('Orçamento-base'!C31&gt;0,'Orçamento-base'!C31,"")</f>
        <v>2.2.0.4</v>
      </c>
      <c r="D31" s="213" t="str">
        <f>IF('Orçamento-base'!G31&gt;0,'Orçamento-base'!G31,"")</f>
        <v>PINTURA DE LIGACAO COM EMULSAO RR-2C</v>
      </c>
      <c r="E31" s="168">
        <f>IF('Orçamento-base'!H31&gt;0,'Orçamento-base'!H31,"")</f>
        <v>1857.72</v>
      </c>
      <c r="F31" s="247" t="str">
        <f>IF('Orçamento-base'!I31&gt;0,'Orçamento-base'!I31,"")</f>
        <v>m²</v>
      </c>
      <c r="G31" s="176"/>
      <c r="H31" s="168" t="str">
        <f t="shared" si="0"/>
        <v/>
      </c>
      <c r="I31" s="158"/>
      <c r="J31" s="158"/>
      <c r="K31" s="73"/>
    </row>
    <row r="32" spans="1:11" ht="45" customHeight="1" x14ac:dyDescent="0.25">
      <c r="A32" s="175">
        <f>IF('Orçamento-base'!A32&gt;0,'Orçamento-base'!A32,"")</f>
        <v>1</v>
      </c>
      <c r="B32" s="175">
        <f>'Orçamento-base'!B32</f>
        <v>16</v>
      </c>
      <c r="C32" s="175" t="str">
        <f>IF('Orçamento-base'!C32&gt;0,'Orçamento-base'!C32,"")</f>
        <v>2.2.0.5</v>
      </c>
      <c r="D32" s="213" t="str">
        <f>IF('Orçamento-base'!G32&gt;0,'Orçamento-base'!G32,"")</f>
        <v>EXECUÇÃO DE PAVIMENTAÇÃO EM CBUQ</v>
      </c>
      <c r="E32" s="168">
        <f>IF('Orçamento-base'!H32&gt;0,'Orçamento-base'!H32,"")</f>
        <v>74.31</v>
      </c>
      <c r="F32" s="247" t="str">
        <f>IF('Orçamento-base'!I32&gt;0,'Orçamento-base'!I32,"")</f>
        <v>m³</v>
      </c>
      <c r="G32" s="176"/>
      <c r="H32" s="168" t="str">
        <f t="shared" si="0"/>
        <v/>
      </c>
      <c r="I32" s="158"/>
      <c r="J32" s="158"/>
      <c r="K32" s="73"/>
    </row>
    <row r="33" spans="1:11" ht="45" customHeight="1" x14ac:dyDescent="0.25">
      <c r="A33" s="175">
        <f>IF('Orçamento-base'!A33&gt;0,'Orçamento-base'!A33,"")</f>
        <v>1</v>
      </c>
      <c r="B33" s="175">
        <f>'Orçamento-base'!B33</f>
        <v>17</v>
      </c>
      <c r="C33" s="175" t="str">
        <f>IF('Orçamento-base'!C33&gt;0,'Orçamento-base'!C33,"")</f>
        <v>2.2.0.6</v>
      </c>
      <c r="D33" s="213" t="str">
        <f>IF('Orçamento-base'!G33&gt;0,'Orçamento-base'!G33,"")</f>
        <v>TRANSPORTE COMERCIAL COM CAMINHAO BASCULANTE 6 M3, RODOVIA PAVIMENTADA</v>
      </c>
      <c r="E33" s="168">
        <f>IF('Orçamento-base'!H33&gt;0,'Orçamento-base'!H33,"")</f>
        <v>3492.51</v>
      </c>
      <c r="F33" s="247" t="str">
        <f>IF('Orçamento-base'!I33&gt;0,'Orçamento-base'!I33,"")</f>
        <v>m³xkm</v>
      </c>
      <c r="G33" s="176"/>
      <c r="H33" s="168" t="str">
        <f t="shared" si="0"/>
        <v/>
      </c>
      <c r="I33" s="158"/>
      <c r="J33" s="158"/>
      <c r="K33" s="73"/>
    </row>
    <row r="34" spans="1:11" ht="45" customHeight="1" x14ac:dyDescent="0.25">
      <c r="A34" s="175">
        <f>IF('Orçamento-base'!A34&gt;0,'Orçamento-base'!A34,"")</f>
        <v>1</v>
      </c>
      <c r="B34" s="175">
        <f>'Orçamento-base'!B34</f>
        <v>18</v>
      </c>
      <c r="C34" s="175" t="str">
        <f>IF('Orçamento-base'!C34&gt;0,'Orçamento-base'!C34,"")</f>
        <v>2.2.0.7</v>
      </c>
      <c r="D34" s="213" t="str">
        <f>IF('Orçamento-base'!G34&gt;0,'Orçamento-base'!G34,"")</f>
        <v>TRANSPORTE COMERCIAL COM CAMINHAO BASCULANTE 6 M3, RODOVIA COM REVESTIMENTO PRIMARIO</v>
      </c>
      <c r="E34" s="168">
        <f>IF('Orçamento-base'!H34&gt;0,'Orçamento-base'!H34,"")</f>
        <v>445.85</v>
      </c>
      <c r="F34" s="247" t="str">
        <f>IF('Orçamento-base'!I34&gt;0,'Orçamento-base'!I34,"")</f>
        <v>m³xkm</v>
      </c>
      <c r="G34" s="176"/>
      <c r="H34" s="168" t="str">
        <f t="shared" si="0"/>
        <v/>
      </c>
      <c r="I34" s="158"/>
      <c r="J34" s="158"/>
      <c r="K34" s="73"/>
    </row>
    <row r="35" spans="1:11" ht="45" customHeight="1" x14ac:dyDescent="0.25">
      <c r="A35" s="175">
        <f>IF('Orçamento-base'!A35&gt;0,'Orçamento-base'!A35,"")</f>
        <v>1</v>
      </c>
      <c r="B35" s="175">
        <f>'Orçamento-base'!B35</f>
        <v>19</v>
      </c>
      <c r="C35" s="175" t="str">
        <f>IF('Orçamento-base'!C35&gt;0,'Orçamento-base'!C35,"")</f>
        <v>2.2.0.8</v>
      </c>
      <c r="D35" s="213" t="str">
        <f>IF('Orçamento-base'!G35&gt;0,'Orçamento-base'!G35,"")</f>
        <v>CARGA, MANOBRAS E DESCARGA DE MISTURA BETUMINOSA A QUENTE, COM CAMINHAO BASCULANTE 6 M3, DESCARGA EM VIBRO-ACABADORA</v>
      </c>
      <c r="E35" s="168">
        <f>IF('Orçamento-base'!H35&gt;0,'Orçamento-base'!H35,"")</f>
        <v>74.31</v>
      </c>
      <c r="F35" s="247" t="str">
        <f>IF('Orçamento-base'!I35&gt;0,'Orçamento-base'!I35,"")</f>
        <v>m³</v>
      </c>
      <c r="G35" s="176"/>
      <c r="H35" s="168" t="str">
        <f t="shared" si="0"/>
        <v/>
      </c>
      <c r="I35" s="158"/>
      <c r="J35" s="158"/>
      <c r="K35" s="73"/>
    </row>
    <row r="36" spans="1:11" ht="45" customHeight="1" x14ac:dyDescent="0.25">
      <c r="A36" s="175">
        <f>IF('Orçamento-base'!A36&gt;0,'Orçamento-base'!A36,"")</f>
        <v>1</v>
      </c>
      <c r="B36" s="175">
        <f>'Orçamento-base'!B36</f>
        <v>20</v>
      </c>
      <c r="C36" s="175" t="str">
        <f>IF('Orçamento-base'!C36&gt;0,'Orçamento-base'!C36,"")</f>
        <v>2.2.0.9</v>
      </c>
      <c r="D36" s="213" t="str">
        <f>IF('Orçamento-base'!G36&gt;0,'Orçamento-base'!G36,"")</f>
        <v>PINTURA DE LIGACAO COM EMULSAO RR-2C</v>
      </c>
      <c r="E36" s="168">
        <f>IF('Orçamento-base'!H36&gt;0,'Orçamento-base'!H36,"")</f>
        <v>1857.72</v>
      </c>
      <c r="F36" s="247" t="str">
        <f>IF('Orçamento-base'!I36&gt;0,'Orçamento-base'!I36,"")</f>
        <v>m²</v>
      </c>
      <c r="G36" s="176"/>
      <c r="H36" s="168" t="str">
        <f t="shared" si="0"/>
        <v/>
      </c>
      <c r="I36" s="158"/>
      <c r="J36" s="158"/>
      <c r="K36" s="73"/>
    </row>
    <row r="37" spans="1:11" ht="45" customHeight="1" x14ac:dyDescent="0.25">
      <c r="A37" s="175">
        <f>IF('Orçamento-base'!A37&gt;0,'Orçamento-base'!A37,"")</f>
        <v>1</v>
      </c>
      <c r="B37" s="175">
        <f>'Orçamento-base'!B37</f>
        <v>21</v>
      </c>
      <c r="C37" s="175" t="str">
        <f>IF('Orçamento-base'!C37&gt;0,'Orçamento-base'!C37,"")</f>
        <v>2.2.0.10</v>
      </c>
      <c r="D37" s="213" t="str">
        <f>IF('Orçamento-base'!G37&gt;0,'Orçamento-base'!G37,"")</f>
        <v>EXECUÇÃO DE PAVIMENTAÇÃO EM CBUQ</v>
      </c>
      <c r="E37" s="168">
        <f>IF('Orçamento-base'!H37&gt;0,'Orçamento-base'!H37,"")</f>
        <v>55.73</v>
      </c>
      <c r="F37" s="247" t="str">
        <f>IF('Orçamento-base'!I37&gt;0,'Orçamento-base'!I37,"")</f>
        <v>m³</v>
      </c>
      <c r="G37" s="176"/>
      <c r="H37" s="168" t="str">
        <f t="shared" si="0"/>
        <v/>
      </c>
      <c r="I37" s="158"/>
      <c r="J37" s="158"/>
      <c r="K37" s="73"/>
    </row>
    <row r="38" spans="1:11" ht="45" customHeight="1" x14ac:dyDescent="0.25">
      <c r="A38" s="175">
        <f>IF('Orçamento-base'!A38&gt;0,'Orçamento-base'!A38,"")</f>
        <v>1</v>
      </c>
      <c r="B38" s="175">
        <f>'Orçamento-base'!B38</f>
        <v>22</v>
      </c>
      <c r="C38" s="175" t="str">
        <f>IF('Orçamento-base'!C38&gt;0,'Orçamento-base'!C38,"")</f>
        <v>2.2.0.11</v>
      </c>
      <c r="D38" s="213" t="str">
        <f>IF('Orçamento-base'!G38&gt;0,'Orçamento-base'!G38,"")</f>
        <v>TRANSPORTE COMERCIAL COM CAMINHAO BASCULANTE 6 M3, RODOVIA PAVIMENTADA</v>
      </c>
      <c r="E38" s="168">
        <f>IF('Orçamento-base'!H38&gt;0,'Orçamento-base'!H38,"")</f>
        <v>2619.39</v>
      </c>
      <c r="F38" s="247" t="str">
        <f>IF('Orçamento-base'!I38&gt;0,'Orçamento-base'!I38,"")</f>
        <v>m³xkm</v>
      </c>
      <c r="G38" s="176"/>
      <c r="H38" s="168" t="str">
        <f t="shared" si="0"/>
        <v/>
      </c>
      <c r="I38" s="158"/>
      <c r="J38" s="158"/>
      <c r="K38" s="73"/>
    </row>
    <row r="39" spans="1:11" ht="45" customHeight="1" x14ac:dyDescent="0.25">
      <c r="A39" s="175">
        <f>IF('Orçamento-base'!A39&gt;0,'Orçamento-base'!A39,"")</f>
        <v>1</v>
      </c>
      <c r="B39" s="175">
        <f>'Orçamento-base'!B39</f>
        <v>23</v>
      </c>
      <c r="C39" s="175" t="str">
        <f>IF('Orçamento-base'!C39&gt;0,'Orçamento-base'!C39,"")</f>
        <v>2.2.0.12</v>
      </c>
      <c r="D39" s="213" t="str">
        <f>IF('Orçamento-base'!G39&gt;0,'Orçamento-base'!G39,"")</f>
        <v>TRANSPORTE COMERCIAL COM CAMINHAO BASCULANTE 6 M3, RODOVIA COM REVESTIMENTO PRIMARIO</v>
      </c>
      <c r="E39" s="168">
        <f>IF('Orçamento-base'!H39&gt;0,'Orçamento-base'!H39,"")</f>
        <v>334.39</v>
      </c>
      <c r="F39" s="247" t="str">
        <f>IF('Orçamento-base'!I39&gt;0,'Orçamento-base'!I39,"")</f>
        <v>m³xkm</v>
      </c>
      <c r="G39" s="176"/>
      <c r="H39" s="168" t="str">
        <f t="shared" ref="H39:H89" si="1">IFERROR(IF(E39*G39&gt;0,ROUND(ROUND(E39,3)*ROUND(G39,3),2),""),"")</f>
        <v/>
      </c>
      <c r="I39" s="158"/>
      <c r="J39" s="158"/>
      <c r="K39" s="73"/>
    </row>
    <row r="40" spans="1:11" ht="45" customHeight="1" x14ac:dyDescent="0.25">
      <c r="A40" s="175">
        <f>IF('Orçamento-base'!A40&gt;0,'Orçamento-base'!A40,"")</f>
        <v>1</v>
      </c>
      <c r="B40" s="175">
        <f>'Orçamento-base'!B40</f>
        <v>24</v>
      </c>
      <c r="C40" s="175" t="str">
        <f>IF('Orçamento-base'!C40&gt;0,'Orçamento-base'!C40,"")</f>
        <v>2.2.0.13</v>
      </c>
      <c r="D40" s="213" t="str">
        <f>IF('Orçamento-base'!G40&gt;0,'Orçamento-base'!G40,"")</f>
        <v>CARGA, MANOBRAS E DESCARGA DE MISTURA BETUMINOSA A QUENTE, COM CAMINHAO BASCULANTE 6 M3, DESCARGA EM VIBRO-ACABADORA</v>
      </c>
      <c r="E40" s="168">
        <f>IF('Orçamento-base'!H40&gt;0,'Orçamento-base'!H40,"")</f>
        <v>55.73</v>
      </c>
      <c r="F40" s="247" t="str">
        <f>IF('Orçamento-base'!I40&gt;0,'Orçamento-base'!I40,"")</f>
        <v>m³</v>
      </c>
      <c r="G40" s="176"/>
      <c r="H40" s="168" t="str">
        <f t="shared" si="1"/>
        <v/>
      </c>
      <c r="I40" s="158"/>
      <c r="J40" s="158"/>
      <c r="K40" s="73"/>
    </row>
    <row r="41" spans="1:11" ht="45" customHeight="1" x14ac:dyDescent="0.25">
      <c r="A41" s="175" t="str">
        <f>IF('Orçamento-base'!A41&gt;0,'Orçamento-base'!A41,"")</f>
        <v/>
      </c>
      <c r="B41" s="175">
        <f>'Orçamento-base'!B41</f>
        <v>0</v>
      </c>
      <c r="C41" s="175" t="str">
        <f>IF('Orçamento-base'!C41&gt;0,'Orçamento-base'!C41,"")</f>
        <v>2.3</v>
      </c>
      <c r="D41" s="246" t="str">
        <f>IF('Orçamento-base'!G41&gt;0,'Orçamento-base'!G41,"")</f>
        <v>EXECUÇÃO DE PASSEIOS</v>
      </c>
      <c r="E41" s="168" t="str">
        <f>IF('Orçamento-base'!H41&gt;0,'Orçamento-base'!H41,"")</f>
        <v/>
      </c>
      <c r="F41" s="247" t="str">
        <f>IF('Orçamento-base'!I41&gt;0,'Orçamento-base'!I41,"")</f>
        <v/>
      </c>
      <c r="G41" s="176"/>
      <c r="H41" s="168" t="str">
        <f t="shared" si="1"/>
        <v/>
      </c>
      <c r="I41" s="158"/>
      <c r="J41" s="158"/>
      <c r="K41" s="73"/>
    </row>
    <row r="42" spans="1:11" ht="45" customHeight="1" x14ac:dyDescent="0.25">
      <c r="A42" s="175">
        <f>IF('Orçamento-base'!A42&gt;0,'Orçamento-base'!A42,"")</f>
        <v>1</v>
      </c>
      <c r="B42" s="175">
        <f>'Orçamento-base'!B42</f>
        <v>25</v>
      </c>
      <c r="C42" s="175" t="str">
        <f>IF('Orçamento-base'!C42&gt;0,'Orçamento-base'!C42,"")</f>
        <v>2.3.0.1</v>
      </c>
      <c r="D42" s="213" t="str">
        <f>IF('Orçamento-base'!G42&gt;0,'Orçamento-base'!G42,"")</f>
        <v>PEDRA BRITADA N. 0, OU PEDRISCO (4,8 A 9,5 MM) POSTO PEDREIRA/FORNECEDOR, SEM FRETE</v>
      </c>
      <c r="E42" s="168">
        <f>IF('Orçamento-base'!H42&gt;0,'Orçamento-base'!H42,"")</f>
        <v>32.51</v>
      </c>
      <c r="F42" s="247" t="str">
        <f>IF('Orçamento-base'!I42&gt;0,'Orçamento-base'!I42,"")</f>
        <v>m³</v>
      </c>
      <c r="G42" s="176"/>
      <c r="H42" s="168" t="str">
        <f t="shared" si="1"/>
        <v/>
      </c>
      <c r="I42" s="158"/>
      <c r="J42" s="158"/>
      <c r="K42" s="73"/>
    </row>
    <row r="43" spans="1:11" ht="45" customHeight="1" x14ac:dyDescent="0.25">
      <c r="A43" s="175">
        <f>IF('Orçamento-base'!A43&gt;0,'Orçamento-base'!A43,"")</f>
        <v>1</v>
      </c>
      <c r="B43" s="175">
        <f>'Orçamento-base'!B43</f>
        <v>26</v>
      </c>
      <c r="C43" s="175" t="str">
        <f>IF('Orçamento-base'!C43&gt;0,'Orçamento-base'!C43,"")</f>
        <v>2.3.0.2</v>
      </c>
      <c r="D43" s="213" t="str">
        <f>IF('Orçamento-base'!G43&gt;0,'Orçamento-base'!G43,"")</f>
        <v>TRANSPORTE COMERCIAL COM CAMINHAO BASCULANTE 6 M3, RODOVIA PAVIMENTADA</v>
      </c>
      <c r="E43" s="168">
        <f>IF('Orçamento-base'!H43&gt;0,'Orçamento-base'!H43,"")</f>
        <v>1527.97</v>
      </c>
      <c r="F43" s="247" t="str">
        <f>IF('Orçamento-base'!I43&gt;0,'Orçamento-base'!I43,"")</f>
        <v>m³xkm</v>
      </c>
      <c r="G43" s="176"/>
      <c r="H43" s="168" t="str">
        <f t="shared" si="1"/>
        <v/>
      </c>
      <c r="I43" s="158"/>
      <c r="J43" s="158"/>
      <c r="K43" s="73"/>
    </row>
    <row r="44" spans="1:11" ht="45" customHeight="1" x14ac:dyDescent="0.25">
      <c r="A44" s="175">
        <f>IF('Orçamento-base'!A44&gt;0,'Orçamento-base'!A44,"")</f>
        <v>1</v>
      </c>
      <c r="B44" s="175">
        <f>'Orçamento-base'!B44</f>
        <v>27</v>
      </c>
      <c r="C44" s="175" t="str">
        <f>IF('Orçamento-base'!C44&gt;0,'Orçamento-base'!C44,"")</f>
        <v>2.3.0.3</v>
      </c>
      <c r="D44" s="213" t="str">
        <f>IF('Orçamento-base'!G44&gt;0,'Orçamento-base'!G44,"")</f>
        <v>TRANSPORTE COMERCIAL COM CAMINHAO BASCULANTE 6 M3, RODOVIA COM REVESTIMENTO PRIMARIO</v>
      </c>
      <c r="E44" s="168">
        <f>IF('Orçamento-base'!H44&gt;0,'Orçamento-base'!H44,"")</f>
        <v>195.06</v>
      </c>
      <c r="F44" s="247" t="str">
        <f>IF('Orçamento-base'!I44&gt;0,'Orçamento-base'!I44,"")</f>
        <v>m³xkm</v>
      </c>
      <c r="G44" s="176"/>
      <c r="H44" s="168" t="str">
        <f t="shared" si="1"/>
        <v/>
      </c>
      <c r="I44" s="158"/>
      <c r="J44" s="158"/>
      <c r="K44" s="73"/>
    </row>
    <row r="45" spans="1:11" ht="45" customHeight="1" x14ac:dyDescent="0.25">
      <c r="A45" s="175">
        <f>IF('Orçamento-base'!A45&gt;0,'Orçamento-base'!A45,"")</f>
        <v>1</v>
      </c>
      <c r="B45" s="175">
        <f>'Orçamento-base'!B45</f>
        <v>28</v>
      </c>
      <c r="C45" s="175" t="str">
        <f>IF('Orçamento-base'!C45&gt;0,'Orçamento-base'!C45,"")</f>
        <v>2.3.0.4</v>
      </c>
      <c r="D45" s="213" t="str">
        <f>IF('Orçamento-base'!G45&gt;0,'Orçamento-base'!G45,"")</f>
        <v>EXECUÇÃO DE PASSEIO EM PISO INTERTRAVADO, COM BLOCO RETANGULAR COR NATURAL DE 20 X 10 CM, ESPESSURA 6 CM. AF_12/2015</v>
      </c>
      <c r="E45" s="168">
        <f>IF('Orçamento-base'!H45&gt;0,'Orçamento-base'!H45,"")</f>
        <v>464.43</v>
      </c>
      <c r="F45" s="247" t="str">
        <f>IF('Orçamento-base'!I45&gt;0,'Orçamento-base'!I45,"")</f>
        <v>m2</v>
      </c>
      <c r="G45" s="176"/>
      <c r="H45" s="168" t="str">
        <f t="shared" si="1"/>
        <v/>
      </c>
      <c r="I45" s="158"/>
      <c r="J45" s="158"/>
      <c r="K45" s="73"/>
    </row>
    <row r="46" spans="1:11" ht="45" customHeight="1" x14ac:dyDescent="0.25">
      <c r="A46" s="175">
        <f>IF('Orçamento-base'!A46&gt;0,'Orçamento-base'!A46,"")</f>
        <v>1</v>
      </c>
      <c r="B46" s="175">
        <f>'Orçamento-base'!B46</f>
        <v>29</v>
      </c>
      <c r="C46" s="175" t="str">
        <f>IF('Orçamento-base'!C46&gt;0,'Orçamento-base'!C46,"")</f>
        <v>2.3.0.5</v>
      </c>
      <c r="D46" s="213" t="str">
        <f>IF('Orçamento-base'!G46&gt;0,'Orçamento-base'!G46,"")</f>
        <v>PISO PODOTATIL DE CONCRETO - DIRECIONAL E ALERTA, *40 X 40 X 2,5* CM</v>
      </c>
      <c r="E46" s="168">
        <f>IF('Orçamento-base'!H46&gt;0,'Orçamento-base'!H46,"")</f>
        <v>774.05</v>
      </c>
      <c r="F46" s="247" t="str">
        <f>IF('Orçamento-base'!I46&gt;0,'Orçamento-base'!I46,"")</f>
        <v>unidade</v>
      </c>
      <c r="G46" s="176"/>
      <c r="H46" s="168" t="str">
        <f t="shared" si="1"/>
        <v/>
      </c>
      <c r="I46" s="158"/>
      <c r="J46" s="158"/>
      <c r="K46" s="73"/>
    </row>
    <row r="47" spans="1:11" ht="45" customHeight="1" x14ac:dyDescent="0.25">
      <c r="A47" s="175">
        <f>IF('Orçamento-base'!A47&gt;0,'Orçamento-base'!A47,"")</f>
        <v>1</v>
      </c>
      <c r="B47" s="175">
        <f>'Orçamento-base'!B47</f>
        <v>30</v>
      </c>
      <c r="C47" s="175" t="str">
        <f>IF('Orçamento-base'!C47&gt;0,'Orçamento-base'!C47,"")</f>
        <v>2.3.0.6</v>
      </c>
      <c r="D47" s="213" t="str">
        <f>IF('Orçamento-base'!G47&gt;0,'Orçamento-base'!G47,"")</f>
        <v>GUIA (MEIO-FIO) CONCRETO, MOLDADA  IN LOCO  EM TRECHO CURVO COM EXTRUSORA, 14 CM BASE X 30 CM ALTURA. AF_06/2016</v>
      </c>
      <c r="E47" s="168">
        <f>IF('Orçamento-base'!H47&gt;0,'Orçamento-base'!H47,"")</f>
        <v>309.62</v>
      </c>
      <c r="F47" s="247" t="str">
        <f>IF('Orçamento-base'!I47&gt;0,'Orçamento-base'!I47,"")</f>
        <v>m</v>
      </c>
      <c r="G47" s="176"/>
      <c r="H47" s="168" t="str">
        <f t="shared" si="1"/>
        <v/>
      </c>
      <c r="I47" s="158"/>
      <c r="J47" s="158"/>
      <c r="K47" s="73"/>
    </row>
    <row r="48" spans="1:11" ht="35.1" customHeight="1" x14ac:dyDescent="0.25">
      <c r="A48" s="175" t="str">
        <f>IF('Orçamento-base'!A48&gt;0,'Orçamento-base'!A48,"")</f>
        <v/>
      </c>
      <c r="B48" s="175">
        <f>'Orçamento-base'!B48</f>
        <v>0</v>
      </c>
      <c r="C48" s="175" t="str">
        <f>IF('Orçamento-base'!C48&gt;0,'Orçamento-base'!C48,"")</f>
        <v>2.4</v>
      </c>
      <c r="D48" s="213" t="str">
        <f>IF('Orçamento-base'!G48&gt;0,'Orçamento-base'!G48,"")</f>
        <v>SINALIZAÇÃO VIÁRIA</v>
      </c>
      <c r="E48" s="168" t="str">
        <f>IF('Orçamento-base'!H48&gt;0,'Orçamento-base'!H48,"")</f>
        <v/>
      </c>
      <c r="F48" s="247" t="str">
        <f>IF('Orçamento-base'!I48&gt;0,'Orçamento-base'!I48,"")</f>
        <v/>
      </c>
      <c r="G48" s="176"/>
      <c r="H48" s="168" t="str">
        <f t="shared" si="1"/>
        <v/>
      </c>
      <c r="I48" s="158"/>
      <c r="J48" s="158"/>
      <c r="K48" s="73"/>
    </row>
    <row r="49" spans="1:11" ht="35.1" customHeight="1" x14ac:dyDescent="0.25">
      <c r="A49" s="175" t="str">
        <f>IF('Orçamento-base'!A49&gt;0,'Orçamento-base'!A49,"")</f>
        <v/>
      </c>
      <c r="B49" s="175">
        <f>'Orçamento-base'!B49</f>
        <v>0</v>
      </c>
      <c r="C49" s="175" t="str">
        <f>IF('Orçamento-base'!C49&gt;0,'Orçamento-base'!C49,"")</f>
        <v>2.4.1</v>
      </c>
      <c r="D49" s="213" t="str">
        <f>IF('Orçamento-base'!G49&gt;0,'Orçamento-base'!G49,"")</f>
        <v>SINALIAÇÃO HORIZONTAL</v>
      </c>
      <c r="E49" s="168" t="str">
        <f>IF('Orçamento-base'!H49&gt;0,'Orçamento-base'!H49,"")</f>
        <v/>
      </c>
      <c r="F49" s="247" t="str">
        <f>IF('Orçamento-base'!I49&gt;0,'Orçamento-base'!I49,"")</f>
        <v/>
      </c>
      <c r="G49" s="176"/>
      <c r="H49" s="168" t="str">
        <f t="shared" si="1"/>
        <v/>
      </c>
      <c r="I49" s="158"/>
      <c r="J49" s="158"/>
      <c r="K49" s="73"/>
    </row>
    <row r="50" spans="1:11" ht="35.1" customHeight="1" x14ac:dyDescent="0.25">
      <c r="A50" s="175">
        <f>IF('Orçamento-base'!A50&gt;0,'Orçamento-base'!A50,"")</f>
        <v>1</v>
      </c>
      <c r="B50" s="175">
        <f>'Orçamento-base'!B50</f>
        <v>31</v>
      </c>
      <c r="C50" s="175" t="str">
        <f>IF('Orçamento-base'!C50&gt;0,'Orçamento-base'!C50,"")</f>
        <v>2.4.1.1</v>
      </c>
      <c r="D50" s="213" t="str">
        <f>IF('Orçamento-base'!G50&gt;0,'Orçamento-base'!G50,"")</f>
        <v>SINALIZACAO HORIZONTAL COM TINTA RETRORREFLETIVA A BASE DE RESINA ACRILICA COM MICROESFERAS DE VIDRO</v>
      </c>
      <c r="E50" s="168">
        <f>IF('Orçamento-base'!H50&gt;0,'Orçamento-base'!H50,"")</f>
        <v>20.58</v>
      </c>
      <c r="F50" s="247" t="str">
        <f>IF('Orçamento-base'!I50&gt;0,'Orçamento-base'!I50,"")</f>
        <v>m2</v>
      </c>
      <c r="G50" s="176"/>
      <c r="H50" s="168" t="str">
        <f t="shared" si="1"/>
        <v/>
      </c>
      <c r="I50" s="158"/>
      <c r="J50" s="158"/>
      <c r="K50" s="73"/>
    </row>
    <row r="51" spans="1:11" ht="35.1" customHeight="1" x14ac:dyDescent="0.25">
      <c r="A51" s="175">
        <f>IF('Orçamento-base'!A51&gt;0,'Orçamento-base'!A51,"")</f>
        <v>1</v>
      </c>
      <c r="B51" s="175">
        <f>'Orçamento-base'!B51</f>
        <v>32</v>
      </c>
      <c r="C51" s="175" t="str">
        <f>IF('Orçamento-base'!C51&gt;0,'Orçamento-base'!C51,"")</f>
        <v>2.4.1.2</v>
      </c>
      <c r="D51" s="213" t="str">
        <f>IF('Orçamento-base'!G51&gt;0,'Orçamento-base'!G51,"")</f>
        <v>SINALIZACAO HORIZONTAL COM TINTA RETRORREFLETIVA A BASE DE RESINA ACRILICA COM MICROESFERAS DE VIDRO</v>
      </c>
      <c r="E51" s="168">
        <f>IF('Orçamento-base'!H51&gt;0,'Orçamento-base'!H51,"")</f>
        <v>37.15</v>
      </c>
      <c r="F51" s="247" t="str">
        <f>IF('Orçamento-base'!I51&gt;0,'Orçamento-base'!I51,"")</f>
        <v>m2</v>
      </c>
      <c r="G51" s="176"/>
      <c r="H51" s="168" t="str">
        <f t="shared" si="1"/>
        <v/>
      </c>
      <c r="I51" s="158"/>
      <c r="J51" s="158"/>
      <c r="K51" s="73"/>
    </row>
    <row r="52" spans="1:11" ht="35.1" customHeight="1" x14ac:dyDescent="0.25">
      <c r="A52" s="175" t="str">
        <f>IF('Orçamento-base'!A52&gt;0,'Orçamento-base'!A52,"")</f>
        <v/>
      </c>
      <c r="B52" s="175" t="str">
        <f>'Orçamento-base'!B52</f>
        <v/>
      </c>
      <c r="C52" s="175">
        <f>IF('Orçamento-base'!C52&gt;0,'Orçamento-base'!C52,"")</f>
        <v>3</v>
      </c>
      <c r="D52" s="213" t="str">
        <f>IF('Orçamento-base'!G52&gt;0,'Orçamento-base'!G52,"")</f>
        <v>TRECHO 2 - RECAPEAMENTO SOBRE SOLO NATURAL</v>
      </c>
      <c r="E52" s="168" t="str">
        <f>IF('Orçamento-base'!H52&gt;0,'Orçamento-base'!H52,"")</f>
        <v/>
      </c>
      <c r="F52" s="247" t="str">
        <f>IF('Orçamento-base'!I52&gt;0,'Orçamento-base'!I52,"")</f>
        <v/>
      </c>
      <c r="G52" s="176"/>
      <c r="H52" s="168" t="str">
        <f t="shared" si="1"/>
        <v/>
      </c>
      <c r="I52" s="158"/>
      <c r="J52" s="158"/>
      <c r="K52" s="73"/>
    </row>
    <row r="53" spans="1:11" ht="35.1" customHeight="1" x14ac:dyDescent="0.25">
      <c r="A53" s="175" t="str">
        <f>IF('Orçamento-base'!A53&gt;0,'Orçamento-base'!A53,"")</f>
        <v/>
      </c>
      <c r="B53" s="175">
        <f>'Orçamento-base'!B53</f>
        <v>0</v>
      </c>
      <c r="C53" s="175" t="str">
        <f>IF('Orçamento-base'!C53&gt;0,'Orçamento-base'!C53,"")</f>
        <v>3.1</v>
      </c>
      <c r="D53" s="213" t="str">
        <f>IF('Orçamento-base'!G53&gt;0,'Orçamento-base'!G53,"")</f>
        <v>PAVIMENTAÇÃO SOBRE SOLO NATURAL</v>
      </c>
      <c r="E53" s="168" t="str">
        <f>IF('Orçamento-base'!H53&gt;0,'Orçamento-base'!H53,"")</f>
        <v/>
      </c>
      <c r="F53" s="247" t="str">
        <f>IF('Orçamento-base'!I53&gt;0,'Orçamento-base'!I53,"")</f>
        <v/>
      </c>
      <c r="G53" s="176"/>
      <c r="H53" s="168" t="str">
        <f t="shared" si="1"/>
        <v/>
      </c>
      <c r="I53" s="158"/>
      <c r="J53" s="158"/>
      <c r="K53" s="73"/>
    </row>
    <row r="54" spans="1:11" ht="35.1" customHeight="1" x14ac:dyDescent="0.25">
      <c r="A54" s="175">
        <f>IF('Orçamento-base'!A54&gt;0,'Orçamento-base'!A54,"")</f>
        <v>1</v>
      </c>
      <c r="B54" s="175">
        <f>'Orçamento-base'!B54</f>
        <v>33</v>
      </c>
      <c r="C54" s="175" t="str">
        <f>IF('Orçamento-base'!C54&gt;0,'Orçamento-base'!C54,"")</f>
        <v>3.1.0.1</v>
      </c>
      <c r="D54" s="213" t="str">
        <f>IF('Orçamento-base'!G54&gt;0,'Orçamento-base'!G54,"")</f>
        <v>ENSAIO DE CONTROLE DE TAXA DE APLICACAO DE LIGANTE BETUMINOSO</v>
      </c>
      <c r="E54" s="168">
        <f>IF('Orçamento-base'!H54&gt;0,'Orçamento-base'!H54,"")</f>
        <v>5</v>
      </c>
      <c r="F54" s="247" t="str">
        <f>IF('Orçamento-base'!I54&gt;0,'Orçamento-base'!I54,"")</f>
        <v>m³</v>
      </c>
      <c r="G54" s="176"/>
      <c r="H54" s="168" t="str">
        <f t="shared" si="1"/>
        <v/>
      </c>
      <c r="I54" s="158"/>
      <c r="J54" s="158"/>
      <c r="K54" s="73"/>
    </row>
    <row r="55" spans="1:11" ht="35.1" customHeight="1" x14ac:dyDescent="0.25">
      <c r="A55" s="175">
        <f>IF('Orçamento-base'!A55&gt;0,'Orçamento-base'!A55,"")</f>
        <v>1</v>
      </c>
      <c r="B55" s="175">
        <f>'Orçamento-base'!B55</f>
        <v>34</v>
      </c>
      <c r="C55" s="175" t="str">
        <f>IF('Orçamento-base'!C55&gt;0,'Orçamento-base'!C55,"")</f>
        <v>3.1.0.2</v>
      </c>
      <c r="D55" s="213" t="str">
        <f>IF('Orçamento-base'!G55&gt;0,'Orçamento-base'!G55,"")</f>
        <v>ENSAIO DE CONTROLE DO GRAU DE COMPACTACAO DA MISTURA ASFALTICA</v>
      </c>
      <c r="E55" s="168">
        <f>IF('Orçamento-base'!H55&gt;0,'Orçamento-base'!H55,"")</f>
        <v>5</v>
      </c>
      <c r="F55" s="247" t="str">
        <f>IF('Orçamento-base'!I55&gt;0,'Orçamento-base'!I55,"")</f>
        <v>m³</v>
      </c>
      <c r="G55" s="176"/>
      <c r="H55" s="168" t="str">
        <f t="shared" si="1"/>
        <v/>
      </c>
      <c r="I55" s="158"/>
      <c r="J55" s="158"/>
      <c r="K55" s="73"/>
    </row>
    <row r="56" spans="1:11" ht="45" customHeight="1" x14ac:dyDescent="0.25">
      <c r="A56" s="175">
        <f>IF('Orçamento-base'!A56&gt;0,'Orçamento-base'!A56,"")</f>
        <v>1</v>
      </c>
      <c r="B56" s="175">
        <f>'Orçamento-base'!B56</f>
        <v>35</v>
      </c>
      <c r="C56" s="175" t="str">
        <f>IF('Orçamento-base'!C56&gt;0,'Orçamento-base'!C56,"")</f>
        <v>3.1.0.3</v>
      </c>
      <c r="D56" s="213" t="str">
        <f>IF('Orçamento-base'!G56&gt;0,'Orçamento-base'!G56,"")</f>
        <v>EXECUÇÃO E COMPACTAÇÃO DE BASE E OU SUB BASE COM MACADAME SECO - EXCLUSIVE ESCAVAÇÃO, CARGA E TRANSPORTE. AF_09/2017</v>
      </c>
      <c r="E56" s="168">
        <f>IF('Orçamento-base'!H56&gt;0,'Orçamento-base'!H56,"")</f>
        <v>132.6</v>
      </c>
      <c r="F56" s="247" t="str">
        <f>IF('Orçamento-base'!I56&gt;0,'Orçamento-base'!I56,"")</f>
        <v>m³</v>
      </c>
      <c r="G56" s="176"/>
      <c r="H56" s="168" t="str">
        <f t="shared" si="1"/>
        <v/>
      </c>
      <c r="I56" s="158"/>
      <c r="J56" s="158"/>
      <c r="K56" s="73"/>
    </row>
    <row r="57" spans="1:11" ht="35.1" customHeight="1" x14ac:dyDescent="0.25">
      <c r="A57" s="175">
        <f>IF('Orçamento-base'!A57&gt;0,'Orçamento-base'!A57,"")</f>
        <v>1</v>
      </c>
      <c r="B57" s="175">
        <f>'Orçamento-base'!B57</f>
        <v>36</v>
      </c>
      <c r="C57" s="175" t="str">
        <f>IF('Orçamento-base'!C57&gt;0,'Orçamento-base'!C57,"")</f>
        <v>3.1.0.4</v>
      </c>
      <c r="D57" s="213" t="str">
        <f>IF('Orçamento-base'!G57&gt;0,'Orçamento-base'!G57,"")</f>
        <v>TRANSPORTE COMERCIAL COM CAMINHAO BASCULANTE 6 M3, RODOVIA PAVIMENTADA</v>
      </c>
      <c r="E57" s="168">
        <f>IF('Orçamento-base'!H57&gt;0,'Orçamento-base'!H57,"")</f>
        <v>6232.2</v>
      </c>
      <c r="F57" s="247" t="str">
        <f>IF('Orçamento-base'!I57&gt;0,'Orçamento-base'!I57,"")</f>
        <v>m³xkm</v>
      </c>
      <c r="G57" s="176"/>
      <c r="H57" s="168" t="str">
        <f t="shared" si="1"/>
        <v/>
      </c>
      <c r="I57" s="158"/>
      <c r="J57" s="158"/>
      <c r="K57" s="73"/>
    </row>
    <row r="58" spans="1:11" ht="35.1" customHeight="1" x14ac:dyDescent="0.25">
      <c r="A58" s="175">
        <f>IF('Orçamento-base'!A58&gt;0,'Orçamento-base'!A58,"")</f>
        <v>1</v>
      </c>
      <c r="B58" s="175">
        <f>'Orçamento-base'!B58</f>
        <v>37</v>
      </c>
      <c r="C58" s="175" t="str">
        <f>IF('Orçamento-base'!C58&gt;0,'Orçamento-base'!C58,"")</f>
        <v>3.1.0.5</v>
      </c>
      <c r="D58" s="213" t="str">
        <f>IF('Orçamento-base'!G58&gt;0,'Orçamento-base'!G58,"")</f>
        <v>TRANSPORTE COMERCIAL COM CAMINHAO BASCULANTE 6 M3, RODOVIA COM REVESTIMENTO PRIMARIO</v>
      </c>
      <c r="E58" s="168">
        <f>IF('Orçamento-base'!H58&gt;0,'Orçamento-base'!H58,"")</f>
        <v>795.6</v>
      </c>
      <c r="F58" s="247" t="str">
        <f>IF('Orçamento-base'!I58&gt;0,'Orçamento-base'!I58,"")</f>
        <v>m³xkm</v>
      </c>
      <c r="G58" s="176"/>
      <c r="H58" s="168" t="str">
        <f t="shared" si="1"/>
        <v/>
      </c>
      <c r="I58" s="158"/>
      <c r="J58" s="158"/>
      <c r="K58" s="73"/>
    </row>
    <row r="59" spans="1:11" ht="45" customHeight="1" x14ac:dyDescent="0.25">
      <c r="A59" s="175">
        <f>IF('Orçamento-base'!A59&gt;0,'Orçamento-base'!A59,"")</f>
        <v>1</v>
      </c>
      <c r="B59" s="175">
        <f>'Orçamento-base'!B59</f>
        <v>38</v>
      </c>
      <c r="C59" s="175" t="str">
        <f>IF('Orçamento-base'!C59&gt;0,'Orçamento-base'!C59,"")</f>
        <v>3.1.0.6</v>
      </c>
      <c r="D59" s="213" t="str">
        <f>IF('Orçamento-base'!G59&gt;0,'Orçamento-base'!G59,"")</f>
        <v>CARGA, MANOBRAS E DESCARGA DE BRITA PARA BASE DE MACADAME, COM CAMINHAO BASCULANTE 6 M3, DESCARGA EM DISTRIBUIDOR</v>
      </c>
      <c r="E59" s="168">
        <f>IF('Orçamento-base'!H59&gt;0,'Orçamento-base'!H59,"")</f>
        <v>132.6</v>
      </c>
      <c r="F59" s="247" t="str">
        <f>IF('Orçamento-base'!I59&gt;0,'Orçamento-base'!I59,"")</f>
        <v>m³</v>
      </c>
      <c r="G59" s="176"/>
      <c r="H59" s="168" t="str">
        <f t="shared" si="1"/>
        <v/>
      </c>
      <c r="I59" s="158"/>
      <c r="J59" s="158"/>
      <c r="K59" s="73"/>
    </row>
    <row r="60" spans="1:11" ht="45" customHeight="1" x14ac:dyDescent="0.25">
      <c r="A60" s="175">
        <f>IF('Orçamento-base'!A60&gt;0,'Orçamento-base'!A60,"")</f>
        <v>1</v>
      </c>
      <c r="B60" s="175">
        <f>'Orçamento-base'!B60</f>
        <v>39</v>
      </c>
      <c r="C60" s="175" t="str">
        <f>IF('Orçamento-base'!C60&gt;0,'Orçamento-base'!C60,"")</f>
        <v>3.1.0.7</v>
      </c>
      <c r="D60" s="213" t="str">
        <f>IF('Orçamento-base'!G60&gt;0,'Orçamento-base'!G60,"")</f>
        <v>BASE DE SOLO - BRITA (50/50), MISTURA EM USINA, COMPACTACAO 100% PROCTOR MODIFICADO, EXCLUSIVE ESCAVACAO, CARGA E TRANSPORTE</v>
      </c>
      <c r="E60" s="168">
        <f>IF('Orçamento-base'!H60&gt;0,'Orçamento-base'!H60,"")</f>
        <v>101.4</v>
      </c>
      <c r="F60" s="247" t="str">
        <f>IF('Orçamento-base'!I60&gt;0,'Orçamento-base'!I60,"")</f>
        <v>m³</v>
      </c>
      <c r="G60" s="176"/>
      <c r="H60" s="168" t="str">
        <f t="shared" si="1"/>
        <v/>
      </c>
      <c r="I60" s="158"/>
      <c r="J60" s="158"/>
      <c r="K60" s="73"/>
    </row>
    <row r="61" spans="1:11" ht="35.1" customHeight="1" x14ac:dyDescent="0.25">
      <c r="A61" s="175">
        <f>IF('Orçamento-base'!A61&gt;0,'Orçamento-base'!A61,"")</f>
        <v>1</v>
      </c>
      <c r="B61" s="175">
        <f>'Orçamento-base'!B61</f>
        <v>40</v>
      </c>
      <c r="C61" s="175" t="str">
        <f>IF('Orçamento-base'!C61&gt;0,'Orçamento-base'!C61,"")</f>
        <v>3.1.0.8</v>
      </c>
      <c r="D61" s="213" t="str">
        <f>IF('Orçamento-base'!G61&gt;0,'Orçamento-base'!G61,"")</f>
        <v>TRANSPORTE COMERCIAL COM CAMINHAO BASCULANTE 6 M3, RODOVIA PAVIMENTADA</v>
      </c>
      <c r="E61" s="168">
        <f>IF('Orçamento-base'!H61&gt;0,'Orçamento-base'!H61,"")</f>
        <v>4765.8</v>
      </c>
      <c r="F61" s="247" t="str">
        <f>IF('Orçamento-base'!I61&gt;0,'Orçamento-base'!I61,"")</f>
        <v>m³xkm</v>
      </c>
      <c r="G61" s="176"/>
      <c r="H61" s="168" t="str">
        <f t="shared" si="1"/>
        <v/>
      </c>
      <c r="I61" s="158"/>
      <c r="J61" s="158"/>
      <c r="K61" s="73"/>
    </row>
    <row r="62" spans="1:11" ht="35.1" customHeight="1" x14ac:dyDescent="0.25">
      <c r="A62" s="175">
        <f>IF('Orçamento-base'!A62&gt;0,'Orçamento-base'!A62,"")</f>
        <v>1</v>
      </c>
      <c r="B62" s="175">
        <f>'Orçamento-base'!B62</f>
        <v>41</v>
      </c>
      <c r="C62" s="175" t="str">
        <f>IF('Orçamento-base'!C62&gt;0,'Orçamento-base'!C62,"")</f>
        <v>3.1.0.9</v>
      </c>
      <c r="D62" s="213" t="str">
        <f>IF('Orçamento-base'!G62&gt;0,'Orçamento-base'!G62,"")</f>
        <v>TRANSPORTE COMERCIAL COM CAMINHAO BASCULANTE 6 M3, RODOVIA COM REVESTIMENTO PRIMARIO</v>
      </c>
      <c r="E62" s="168">
        <f>IF('Orçamento-base'!H62&gt;0,'Orçamento-base'!H62,"")</f>
        <v>608.4</v>
      </c>
      <c r="F62" s="247" t="str">
        <f>IF('Orçamento-base'!I62&gt;0,'Orçamento-base'!I62,"")</f>
        <v>m³xkm</v>
      </c>
      <c r="G62" s="176"/>
      <c r="H62" s="168" t="str">
        <f t="shared" si="1"/>
        <v/>
      </c>
      <c r="I62" s="158"/>
      <c r="J62" s="158"/>
      <c r="K62" s="73"/>
    </row>
    <row r="63" spans="1:11" ht="45" customHeight="1" x14ac:dyDescent="0.25">
      <c r="A63" s="175">
        <f>IF('Orçamento-base'!A63&gt;0,'Orçamento-base'!A63,"")</f>
        <v>1</v>
      </c>
      <c r="B63" s="175">
        <f>'Orçamento-base'!B63</f>
        <v>42</v>
      </c>
      <c r="C63" s="175" t="str">
        <f>IF('Orçamento-base'!C63&gt;0,'Orçamento-base'!C63,"")</f>
        <v>3.1.0.10</v>
      </c>
      <c r="D63" s="213" t="str">
        <f>IF('Orçamento-base'!G63&gt;0,'Orçamento-base'!G63,"")</f>
        <v>CARGA, MANOBRAS E DESCARGA DE BRITA PARA BASE DE MACADAME, COM CAMINHAO BASCULANTE 6 M3, DESCARGA EM DISTRIBUIDOR</v>
      </c>
      <c r="E63" s="168">
        <f>IF('Orçamento-base'!H63&gt;0,'Orçamento-base'!H63,"")</f>
        <v>101.4</v>
      </c>
      <c r="F63" s="247" t="str">
        <f>IF('Orçamento-base'!I63&gt;0,'Orçamento-base'!I63,"")</f>
        <v>m³</v>
      </c>
      <c r="G63" s="176"/>
      <c r="H63" s="168" t="str">
        <f t="shared" si="1"/>
        <v/>
      </c>
      <c r="I63" s="158"/>
      <c r="J63" s="158"/>
      <c r="K63" s="73"/>
    </row>
    <row r="64" spans="1:11" ht="35.1" customHeight="1" x14ac:dyDescent="0.25">
      <c r="A64" s="175">
        <f>IF('Orçamento-base'!A64&gt;0,'Orçamento-base'!A64,"")</f>
        <v>1</v>
      </c>
      <c r="B64" s="175">
        <f>'Orçamento-base'!B64</f>
        <v>43</v>
      </c>
      <c r="C64" s="175" t="str">
        <f>IF('Orçamento-base'!C64&gt;0,'Orçamento-base'!C64,"")</f>
        <v>3.1.0.11</v>
      </c>
      <c r="D64" s="213" t="str">
        <f>IF('Orçamento-base'!G64&gt;0,'Orçamento-base'!G64,"")</f>
        <v>EXECUÇÃO DE IMPRIMAÇÃO COM ASFALTO DILUÍDO CM-30. AF_09/2017</v>
      </c>
      <c r="E64" s="168">
        <f>IF('Orçamento-base'!H64&gt;0,'Orçamento-base'!H64,"")</f>
        <v>780</v>
      </c>
      <c r="F64" s="247" t="str">
        <f>IF('Orçamento-base'!I64&gt;0,'Orçamento-base'!I64,"")</f>
        <v>m³</v>
      </c>
      <c r="G64" s="176"/>
      <c r="H64" s="168" t="str">
        <f t="shared" si="1"/>
        <v/>
      </c>
      <c r="I64" s="158"/>
      <c r="J64" s="158"/>
      <c r="K64" s="73"/>
    </row>
    <row r="65" spans="1:11" ht="35.1" customHeight="1" x14ac:dyDescent="0.25">
      <c r="A65" s="175">
        <f>IF('Orçamento-base'!A65&gt;0,'Orçamento-base'!A65,"")</f>
        <v>1</v>
      </c>
      <c r="B65" s="175">
        <f>'Orçamento-base'!B65</f>
        <v>44</v>
      </c>
      <c r="C65" s="175" t="str">
        <f>IF('Orçamento-base'!C65&gt;0,'Orçamento-base'!C65,"")</f>
        <v>3.1.0.12</v>
      </c>
      <c r="D65" s="213" t="str">
        <f>IF('Orçamento-base'!G65&gt;0,'Orçamento-base'!G65,"")</f>
        <v>EXECUÇÃO DE IMPRIMAÇÃO COM ASFALTO DILUÍDO CM-30. AF_09/2017</v>
      </c>
      <c r="E65" s="168">
        <f>IF('Orçamento-base'!H65&gt;0,'Orçamento-base'!H65,"")</f>
        <v>780</v>
      </c>
      <c r="F65" s="247" t="str">
        <f>IF('Orçamento-base'!I65&gt;0,'Orçamento-base'!I65,"")</f>
        <v>m³</v>
      </c>
      <c r="G65" s="176"/>
      <c r="H65" s="168" t="str">
        <f t="shared" si="1"/>
        <v/>
      </c>
      <c r="I65" s="158"/>
      <c r="J65" s="158"/>
      <c r="K65" s="73"/>
    </row>
    <row r="66" spans="1:11" ht="35.1" customHeight="1" x14ac:dyDescent="0.25">
      <c r="A66" s="175">
        <f>IF('Orçamento-base'!A66&gt;0,'Orçamento-base'!A66,"")</f>
        <v>1</v>
      </c>
      <c r="B66" s="175">
        <f>'Orçamento-base'!B66</f>
        <v>45</v>
      </c>
      <c r="C66" s="175" t="str">
        <f>IF('Orçamento-base'!C66&gt;0,'Orçamento-base'!C66,"")</f>
        <v>3.1.0.13</v>
      </c>
      <c r="D66" s="213" t="str">
        <f>IF('Orçamento-base'!G66&gt;0,'Orçamento-base'!G66,"")</f>
        <v>PINTURA DE LIGACAO COM EMULSAO RR-2C</v>
      </c>
      <c r="E66" s="168">
        <f>IF('Orçamento-base'!H66&gt;0,'Orçamento-base'!H66,"")</f>
        <v>31.2</v>
      </c>
      <c r="F66" s="247" t="str">
        <f>IF('Orçamento-base'!I66&gt;0,'Orçamento-base'!I66,"")</f>
        <v>m³</v>
      </c>
      <c r="G66" s="176"/>
      <c r="H66" s="168" t="str">
        <f t="shared" si="1"/>
        <v/>
      </c>
      <c r="I66" s="158"/>
      <c r="J66" s="158"/>
      <c r="K66" s="73"/>
    </row>
    <row r="67" spans="1:11" ht="35.1" customHeight="1" x14ac:dyDescent="0.25">
      <c r="A67" s="175">
        <f>IF('Orçamento-base'!A67&gt;0,'Orçamento-base'!A67,"")</f>
        <v>1</v>
      </c>
      <c r="B67" s="175">
        <f>'Orçamento-base'!B67</f>
        <v>46</v>
      </c>
      <c r="C67" s="175" t="str">
        <f>IF('Orçamento-base'!C67&gt;0,'Orçamento-base'!C67,"")</f>
        <v>3.1.0.14</v>
      </c>
      <c r="D67" s="213" t="str">
        <f>IF('Orçamento-base'!G67&gt;0,'Orçamento-base'!G67,"")</f>
        <v>CAMADA DE CBUQ</v>
      </c>
      <c r="E67" s="168">
        <f>IF('Orçamento-base'!H67&gt;0,'Orçamento-base'!H67,"")</f>
        <v>1466.4</v>
      </c>
      <c r="F67" s="247" t="str">
        <f>IF('Orçamento-base'!I67&gt;0,'Orçamento-base'!I67,"")</f>
        <v>m³</v>
      </c>
      <c r="G67" s="176"/>
      <c r="H67" s="168" t="str">
        <f t="shared" si="1"/>
        <v/>
      </c>
      <c r="I67" s="158"/>
      <c r="J67" s="158"/>
      <c r="K67" s="73"/>
    </row>
    <row r="68" spans="1:11" ht="35.1" customHeight="1" x14ac:dyDescent="0.25">
      <c r="A68" s="175">
        <f>IF('Orçamento-base'!A68&gt;0,'Orçamento-base'!A68,"")</f>
        <v>1</v>
      </c>
      <c r="B68" s="175">
        <f>'Orçamento-base'!B68</f>
        <v>47</v>
      </c>
      <c r="C68" s="175" t="str">
        <f>IF('Orçamento-base'!C68&gt;0,'Orçamento-base'!C68,"")</f>
        <v>3.1.0.15</v>
      </c>
      <c r="D68" s="213" t="str">
        <f>IF('Orçamento-base'!G68&gt;0,'Orçamento-base'!G68,"")</f>
        <v>TRANSPORTE COMERCIAL COM CAMINHAO BASCULANTE 6 M3, RODOVIA PAVIMENTADA</v>
      </c>
      <c r="E68" s="168">
        <f>IF('Orçamento-base'!H68&gt;0,'Orçamento-base'!H68,"")</f>
        <v>187.2</v>
      </c>
      <c r="F68" s="247" t="str">
        <f>IF('Orçamento-base'!I68&gt;0,'Orçamento-base'!I68,"")</f>
        <v>m³xkm</v>
      </c>
      <c r="G68" s="176"/>
      <c r="H68" s="168" t="str">
        <f t="shared" si="1"/>
        <v/>
      </c>
      <c r="I68" s="158"/>
      <c r="J68" s="158"/>
      <c r="K68" s="73"/>
    </row>
    <row r="69" spans="1:11" ht="35.1" customHeight="1" x14ac:dyDescent="0.25">
      <c r="A69" s="175">
        <f>IF('Orçamento-base'!A69&gt;0,'Orçamento-base'!A69,"")</f>
        <v>1</v>
      </c>
      <c r="B69" s="175">
        <f>'Orçamento-base'!B69</f>
        <v>48</v>
      </c>
      <c r="C69" s="175" t="str">
        <f>IF('Orçamento-base'!C69&gt;0,'Orçamento-base'!C69,"")</f>
        <v>3.1.0.16</v>
      </c>
      <c r="D69" s="213" t="str">
        <f>IF('Orçamento-base'!G69&gt;0,'Orçamento-base'!G69,"")</f>
        <v>TRANSPORTE COMERCIAL COM CAMINHAO BASCULANTE 6 M3, RODOVIA COM REVESTIMENTO PRIMARIO</v>
      </c>
      <c r="E69" s="168">
        <f>IF('Orçamento-base'!H69&gt;0,'Orçamento-base'!H69,"")</f>
        <v>31.2</v>
      </c>
      <c r="F69" s="247" t="str">
        <f>IF('Orçamento-base'!I69&gt;0,'Orçamento-base'!I69,"")</f>
        <v>m³xkm</v>
      </c>
      <c r="G69" s="176"/>
      <c r="H69" s="168" t="str">
        <f t="shared" si="1"/>
        <v/>
      </c>
      <c r="I69" s="158"/>
      <c r="J69" s="158"/>
      <c r="K69" s="73"/>
    </row>
    <row r="70" spans="1:11" ht="35.1" customHeight="1" x14ac:dyDescent="0.25">
      <c r="A70" s="175" t="str">
        <f>IF('Orçamento-base'!A70&gt;0,'Orçamento-base'!A70,"")</f>
        <v/>
      </c>
      <c r="B70" s="175">
        <f>'Orçamento-base'!B70</f>
        <v>0</v>
      </c>
      <c r="C70" s="175" t="str">
        <f>IF('Orçamento-base'!C70&gt;0,'Orçamento-base'!C70,"")</f>
        <v>3.2</v>
      </c>
      <c r="D70" s="213" t="str">
        <f>IF('Orçamento-base'!G70&gt;0,'Orçamento-base'!G70,"")</f>
        <v>EXECUÇÃO DE PASSEIOS</v>
      </c>
      <c r="E70" s="168" t="str">
        <f>IF('Orçamento-base'!H70&gt;0,'Orçamento-base'!H70,"")</f>
        <v/>
      </c>
      <c r="F70" s="247" t="str">
        <f>IF('Orçamento-base'!I70&gt;0,'Orçamento-base'!I70,"")</f>
        <v/>
      </c>
      <c r="G70" s="176"/>
      <c r="H70" s="168" t="str">
        <f t="shared" si="1"/>
        <v/>
      </c>
      <c r="I70" s="158"/>
      <c r="J70" s="158"/>
      <c r="K70" s="73"/>
    </row>
    <row r="71" spans="1:11" ht="35.1" customHeight="1" x14ac:dyDescent="0.25">
      <c r="A71" s="175">
        <f>IF('Orçamento-base'!A71&gt;0,'Orçamento-base'!A71,"")</f>
        <v>1</v>
      </c>
      <c r="B71" s="175">
        <f>'Orçamento-base'!B71</f>
        <v>49</v>
      </c>
      <c r="C71" s="175" t="str">
        <f>IF('Orçamento-base'!C71&gt;0,'Orçamento-base'!C71,"")</f>
        <v>3.2.0.1</v>
      </c>
      <c r="D71" s="213" t="str">
        <f>IF('Orçamento-base'!G71&gt;0,'Orçamento-base'!G71,"")</f>
        <v>PEDRA BRITADA N. 0, OU PEDRISCO (4,8 A 9,5 MM) POSTO PEDREIRA/FORNECEDOR, SEM FRETE</v>
      </c>
      <c r="E71" s="168">
        <f>IF('Orçamento-base'!H71&gt;0,'Orçamento-base'!H71,"")</f>
        <v>13.65</v>
      </c>
      <c r="F71" s="247" t="str">
        <f>IF('Orçamento-base'!I71&gt;0,'Orçamento-base'!I71,"")</f>
        <v>m³</v>
      </c>
      <c r="G71" s="176"/>
      <c r="H71" s="168" t="str">
        <f t="shared" si="1"/>
        <v/>
      </c>
      <c r="I71" s="158"/>
      <c r="J71" s="158"/>
      <c r="K71" s="73"/>
    </row>
    <row r="72" spans="1:11" ht="35.1" customHeight="1" x14ac:dyDescent="0.25">
      <c r="A72" s="175">
        <f>IF('Orçamento-base'!A72&gt;0,'Orçamento-base'!A72,"")</f>
        <v>1</v>
      </c>
      <c r="B72" s="175">
        <f>'Orçamento-base'!B72</f>
        <v>50</v>
      </c>
      <c r="C72" s="175" t="str">
        <f>IF('Orçamento-base'!C72&gt;0,'Orçamento-base'!C72,"")</f>
        <v>3.2.0.2</v>
      </c>
      <c r="D72" s="213" t="str">
        <f>IF('Orçamento-base'!G72&gt;0,'Orçamento-base'!G72,"")</f>
        <v>TRANSPORTE COMERCIAL COM CAMINHAO BASCULANTE 6 M3, RODOVIA PAVIMENTADA</v>
      </c>
      <c r="E72" s="168">
        <f>IF('Orçamento-base'!H72&gt;0,'Orçamento-base'!H72,"")</f>
        <v>641.54999999999995</v>
      </c>
      <c r="F72" s="247" t="str">
        <f>IF('Orçamento-base'!I72&gt;0,'Orçamento-base'!I72,"")</f>
        <v>m³xkm</v>
      </c>
      <c r="G72" s="176"/>
      <c r="H72" s="168" t="str">
        <f t="shared" si="1"/>
        <v/>
      </c>
      <c r="I72" s="158"/>
      <c r="J72" s="158"/>
      <c r="K72" s="73"/>
    </row>
    <row r="73" spans="1:11" ht="35.1" customHeight="1" x14ac:dyDescent="0.25">
      <c r="A73" s="175">
        <f>IF('Orçamento-base'!A73&gt;0,'Orçamento-base'!A73,"")</f>
        <v>1</v>
      </c>
      <c r="B73" s="175">
        <f>'Orçamento-base'!B73</f>
        <v>51</v>
      </c>
      <c r="C73" s="175" t="str">
        <f>IF('Orçamento-base'!C73&gt;0,'Orçamento-base'!C73,"")</f>
        <v>3.2.0.3</v>
      </c>
      <c r="D73" s="213" t="str">
        <f>IF('Orçamento-base'!G73&gt;0,'Orçamento-base'!G73,"")</f>
        <v>TRANSPORTE COMERCIAL COM CAMINHAO BASCULANTE 6 M3, RODOVIA COM REVESTIMENTO PRIMARIO</v>
      </c>
      <c r="E73" s="168">
        <f>IF('Orçamento-base'!H73&gt;0,'Orçamento-base'!H73,"")</f>
        <v>81.900000000000006</v>
      </c>
      <c r="F73" s="247" t="str">
        <f>IF('Orçamento-base'!I73&gt;0,'Orçamento-base'!I73,"")</f>
        <v>m³xkm</v>
      </c>
      <c r="G73" s="176"/>
      <c r="H73" s="168" t="str">
        <f t="shared" si="1"/>
        <v/>
      </c>
      <c r="I73" s="158"/>
      <c r="J73" s="158"/>
      <c r="K73" s="73"/>
    </row>
    <row r="74" spans="1:11" ht="45" customHeight="1" x14ac:dyDescent="0.25">
      <c r="A74" s="175">
        <f>IF('Orçamento-base'!A74&gt;0,'Orçamento-base'!A74,"")</f>
        <v>1</v>
      </c>
      <c r="B74" s="175">
        <f>'Orçamento-base'!B74</f>
        <v>52</v>
      </c>
      <c r="C74" s="175" t="str">
        <f>IF('Orçamento-base'!C74&gt;0,'Orçamento-base'!C74,"")</f>
        <v>3.2.0.4</v>
      </c>
      <c r="D74" s="213" t="str">
        <f>IF('Orçamento-base'!G74&gt;0,'Orçamento-base'!G74,"")</f>
        <v>EXECUÇÃO DE PASSEIO EM PISO INTERTRAVADO, COM BLOCO RETANGULAR COR NATURAL DE 20 X 10 CM, ESPESSURA 6 CM. AF_12/2015</v>
      </c>
      <c r="E74" s="168">
        <f>IF('Orçamento-base'!H74&gt;0,'Orçamento-base'!H74,"")</f>
        <v>195</v>
      </c>
      <c r="F74" s="247" t="str">
        <f>IF('Orçamento-base'!I74&gt;0,'Orçamento-base'!I74,"")</f>
        <v>m2</v>
      </c>
      <c r="G74" s="176"/>
      <c r="H74" s="168" t="str">
        <f t="shared" si="1"/>
        <v/>
      </c>
      <c r="I74" s="158"/>
      <c r="J74" s="158"/>
      <c r="K74" s="73"/>
    </row>
    <row r="75" spans="1:11" ht="35.1" customHeight="1" x14ac:dyDescent="0.25">
      <c r="A75" s="175">
        <f>IF('Orçamento-base'!A75&gt;0,'Orçamento-base'!A75,"")</f>
        <v>1</v>
      </c>
      <c r="B75" s="175">
        <f>'Orçamento-base'!B75</f>
        <v>53</v>
      </c>
      <c r="C75" s="175" t="str">
        <f>IF('Orçamento-base'!C75&gt;0,'Orçamento-base'!C75,"")</f>
        <v>3.2.0.5</v>
      </c>
      <c r="D75" s="213" t="str">
        <f>IF('Orçamento-base'!G75&gt;0,'Orçamento-base'!G75,"")</f>
        <v>PISO PODOTATIL DE CONCRETO - DIRECIONAL E ALERTA, *40 X 40 X 2,5* CM</v>
      </c>
      <c r="E75" s="168">
        <f>IF('Orçamento-base'!H75&gt;0,'Orçamento-base'!H75,"")</f>
        <v>325</v>
      </c>
      <c r="F75" s="247" t="str">
        <f>IF('Orçamento-base'!I75&gt;0,'Orçamento-base'!I75,"")</f>
        <v>unidade</v>
      </c>
      <c r="G75" s="176"/>
      <c r="H75" s="168" t="str">
        <f t="shared" si="1"/>
        <v/>
      </c>
      <c r="I75" s="158"/>
      <c r="J75" s="158"/>
      <c r="K75" s="73"/>
    </row>
    <row r="76" spans="1:11" ht="45" customHeight="1" x14ac:dyDescent="0.25">
      <c r="A76" s="175">
        <f>IF('Orçamento-base'!A76&gt;0,'Orçamento-base'!A76,"")</f>
        <v>1</v>
      </c>
      <c r="B76" s="175">
        <f>'Orçamento-base'!B76</f>
        <v>54</v>
      </c>
      <c r="C76" s="175" t="str">
        <f>IF('Orçamento-base'!C76&gt;0,'Orçamento-base'!C76,"")</f>
        <v>3.2.0.6</v>
      </c>
      <c r="D76" s="213" t="str">
        <f>IF('Orçamento-base'!G76&gt;0,'Orçamento-base'!G76,"")</f>
        <v>GUIA (MEIO-FIO) CONCRETO, MOLDADA  IN LOCO  EM TRECHO CURVO COM EXTRUSORA, 14 CM BASE X 30 CM ALTURA. AF_06/2016</v>
      </c>
      <c r="E76" s="168">
        <f>IF('Orçamento-base'!H76&gt;0,'Orçamento-base'!H76,"")</f>
        <v>130</v>
      </c>
      <c r="F76" s="247" t="str">
        <f>IF('Orçamento-base'!I76&gt;0,'Orçamento-base'!I76,"")</f>
        <v>m</v>
      </c>
      <c r="G76" s="176"/>
      <c r="H76" s="168" t="str">
        <f t="shared" si="1"/>
        <v/>
      </c>
      <c r="I76" s="158"/>
      <c r="J76" s="158"/>
      <c r="K76" s="73"/>
    </row>
    <row r="77" spans="1:11" ht="35.1" customHeight="1" x14ac:dyDescent="0.25">
      <c r="A77" s="175" t="str">
        <f>IF('Orçamento-base'!A77&gt;0,'Orçamento-base'!A77,"")</f>
        <v/>
      </c>
      <c r="B77" s="175">
        <f>'Orçamento-base'!B77</f>
        <v>0</v>
      </c>
      <c r="C77" s="175" t="str">
        <f>IF('Orçamento-base'!C77&gt;0,'Orçamento-base'!C77,"")</f>
        <v>3.3</v>
      </c>
      <c r="D77" s="213" t="str">
        <f>IF('Orçamento-base'!G77&gt;0,'Orçamento-base'!G77,"")</f>
        <v>SINALIZAÇÃO VIÁRIA</v>
      </c>
      <c r="E77" s="168" t="str">
        <f>IF('Orçamento-base'!H77&gt;0,'Orçamento-base'!H77,"")</f>
        <v/>
      </c>
      <c r="F77" s="247" t="str">
        <f>IF('Orçamento-base'!I77&gt;0,'Orçamento-base'!I77,"")</f>
        <v/>
      </c>
      <c r="G77" s="176"/>
      <c r="H77" s="168" t="str">
        <f t="shared" si="1"/>
        <v/>
      </c>
      <c r="I77" s="158"/>
      <c r="J77" s="158"/>
      <c r="K77" s="73"/>
    </row>
    <row r="78" spans="1:11" ht="35.1" customHeight="1" x14ac:dyDescent="0.25">
      <c r="A78" s="175">
        <f>IF('Orçamento-base'!A78&gt;0,'Orçamento-base'!A78,"")</f>
        <v>1</v>
      </c>
      <c r="B78" s="175">
        <f>'Orçamento-base'!B78</f>
        <v>0</v>
      </c>
      <c r="C78" s="175" t="str">
        <f>IF('Orçamento-base'!C78&gt;0,'Orçamento-base'!C78,"")</f>
        <v>3.3.1</v>
      </c>
      <c r="D78" s="213" t="str">
        <f>IF('Orçamento-base'!G78&gt;0,'Orçamento-base'!G78,"")</f>
        <v>CONSTRUÇÃO DE FAIXA DE SEGURANÇA ELEVADA</v>
      </c>
      <c r="E78" s="168" t="str">
        <f>IF('Orçamento-base'!H78&gt;0,'Orçamento-base'!H78,"")</f>
        <v/>
      </c>
      <c r="F78" s="247" t="str">
        <f>IF('Orçamento-base'!I78&gt;0,'Orçamento-base'!I78,"")</f>
        <v/>
      </c>
      <c r="G78" s="176"/>
      <c r="H78" s="168" t="str">
        <f t="shared" si="1"/>
        <v/>
      </c>
      <c r="I78" s="158"/>
      <c r="J78" s="158"/>
      <c r="K78" s="73"/>
    </row>
    <row r="79" spans="1:11" ht="45" customHeight="1" x14ac:dyDescent="0.25">
      <c r="A79" s="175">
        <f>IF('Orçamento-base'!A79&gt;0,'Orçamento-base'!A79,"")</f>
        <v>1</v>
      </c>
      <c r="B79" s="175">
        <f>'Orçamento-base'!B79</f>
        <v>55</v>
      </c>
      <c r="C79" s="175" t="str">
        <f>IF('Orçamento-base'!C79&gt;0,'Orçamento-base'!C79,"")</f>
        <v>3.3.1.1</v>
      </c>
      <c r="D79" s="213" t="str">
        <f>IF('Orçamento-base'!G79&gt;0,'Orçamento-base'!G79,"")</f>
        <v>CONSTRUÇÃO DE PAVIMENTO COM APLICAÇÃO DE CONCRETO BETUMINOSO USINADO A QUENTE (CBUQ), BINDER, COM ESPESSURA DE 5,0 CM  EXCLUSIVE TRANSPORTE. AF_03/2017</v>
      </c>
      <c r="E79" s="168">
        <f>IF('Orçamento-base'!H79&gt;0,'Orçamento-base'!H79,"")</f>
        <v>1.6</v>
      </c>
      <c r="F79" s="247" t="str">
        <f>IF('Orçamento-base'!I79&gt;0,'Orçamento-base'!I79,"")</f>
        <v>m3</v>
      </c>
      <c r="G79" s="176"/>
      <c r="H79" s="168" t="str">
        <f t="shared" si="1"/>
        <v/>
      </c>
      <c r="I79" s="158"/>
      <c r="J79" s="158"/>
      <c r="K79" s="73"/>
    </row>
    <row r="80" spans="1:11" ht="35.1" customHeight="1" x14ac:dyDescent="0.25">
      <c r="A80" s="175">
        <f>IF('Orçamento-base'!A80&gt;0,'Orçamento-base'!A80,"")</f>
        <v>1</v>
      </c>
      <c r="B80" s="175">
        <f>'Orçamento-base'!B80</f>
        <v>56</v>
      </c>
      <c r="C80" s="175" t="str">
        <f>IF('Orçamento-base'!C80&gt;0,'Orçamento-base'!C80,"")</f>
        <v>3.3.1.2</v>
      </c>
      <c r="D80" s="213" t="str">
        <f>IF('Orçamento-base'!G80&gt;0,'Orçamento-base'!G80,"")</f>
        <v>TRANSPORTE COMERCIAL COM CAMINHAO BASCULANTE 6 M3, RODOVIA PAVIMENTADA</v>
      </c>
      <c r="E80" s="168">
        <f>IF('Orçamento-base'!H80&gt;0,'Orçamento-base'!H80,"")</f>
        <v>75.2</v>
      </c>
      <c r="F80" s="247" t="str">
        <f>IF('Orçamento-base'!I80&gt;0,'Orçamento-base'!I80,"")</f>
        <v>m³xkm</v>
      </c>
      <c r="G80" s="176"/>
      <c r="H80" s="168" t="str">
        <f t="shared" si="1"/>
        <v/>
      </c>
      <c r="I80" s="158"/>
      <c r="J80" s="158"/>
      <c r="K80" s="73"/>
    </row>
    <row r="81" spans="1:11" ht="35.1" customHeight="1" x14ac:dyDescent="0.25">
      <c r="A81" s="175">
        <f>IF('Orçamento-base'!A81&gt;0,'Orçamento-base'!A81,"")</f>
        <v>1</v>
      </c>
      <c r="B81" s="175">
        <f>'Orçamento-base'!B81</f>
        <v>57</v>
      </c>
      <c r="C81" s="175" t="str">
        <f>IF('Orçamento-base'!C81&gt;0,'Orçamento-base'!C81,"")</f>
        <v>3.3.1.3</v>
      </c>
      <c r="D81" s="213" t="str">
        <f>IF('Orçamento-base'!G81&gt;0,'Orçamento-base'!G81,"")</f>
        <v>TRANSPORTE COMERCIAL COM CAMINHAO BASCULANTE 6 M3, RODOVIA COM REVESTIMENTO PRIMARIO</v>
      </c>
      <c r="E81" s="168">
        <f>IF('Orçamento-base'!H81&gt;0,'Orçamento-base'!H81,"")</f>
        <v>9.6</v>
      </c>
      <c r="F81" s="247" t="str">
        <f>IF('Orçamento-base'!I81&gt;0,'Orçamento-base'!I81,"")</f>
        <v>m³xkm</v>
      </c>
      <c r="G81" s="176"/>
      <c r="H81" s="168" t="str">
        <f t="shared" si="1"/>
        <v/>
      </c>
      <c r="I81" s="158"/>
      <c r="J81" s="158"/>
      <c r="K81" s="73"/>
    </row>
    <row r="82" spans="1:11" ht="45" customHeight="1" x14ac:dyDescent="0.25">
      <c r="A82" s="175">
        <f>IF('Orçamento-base'!A82&gt;0,'Orçamento-base'!A82,"")</f>
        <v>1</v>
      </c>
      <c r="B82" s="175">
        <f>'Orçamento-base'!B82</f>
        <v>58</v>
      </c>
      <c r="C82" s="175" t="str">
        <f>IF('Orçamento-base'!C82&gt;0,'Orçamento-base'!C82,"")</f>
        <v>3.3.1.4</v>
      </c>
      <c r="D82" s="213" t="str">
        <f>IF('Orçamento-base'!G82&gt;0,'Orçamento-base'!G82,"")</f>
        <v>CARGA, MANOBRAS E DESCARGA DE BRITA PARA BASE DE MACADAME, COM CAMINHAO BASCULANTE 6 M3, DESCARGA EM DISTRIBUIDOR</v>
      </c>
      <c r="E82" s="168">
        <f>IF('Orçamento-base'!H82&gt;0,'Orçamento-base'!H82,"")</f>
        <v>1.6</v>
      </c>
      <c r="F82" s="247" t="str">
        <f>IF('Orçamento-base'!I82&gt;0,'Orçamento-base'!I82,"")</f>
        <v>m³</v>
      </c>
      <c r="G82" s="176"/>
      <c r="H82" s="168" t="str">
        <f t="shared" si="1"/>
        <v/>
      </c>
      <c r="I82" s="158"/>
      <c r="J82" s="158"/>
      <c r="K82" s="73"/>
    </row>
    <row r="83" spans="1:11" ht="35.1" customHeight="1" x14ac:dyDescent="0.25">
      <c r="A83" s="175">
        <f>IF('Orçamento-base'!A83&gt;0,'Orçamento-base'!A83,"")</f>
        <v>1</v>
      </c>
      <c r="B83" s="175">
        <f>'Orçamento-base'!B83</f>
        <v>0</v>
      </c>
      <c r="C83" s="175" t="str">
        <f>IF('Orçamento-base'!C83&gt;0,'Orçamento-base'!C83,"")</f>
        <v>3.3.2</v>
      </c>
      <c r="D83" s="213" t="str">
        <f>IF('Orçamento-base'!G83&gt;0,'Orçamento-base'!G83,"")</f>
        <v>SINALIAÇÃO HORIZONTAL</v>
      </c>
      <c r="E83" s="168" t="str">
        <f>IF('Orçamento-base'!H83&gt;0,'Orçamento-base'!H83,"")</f>
        <v/>
      </c>
      <c r="F83" s="247" t="str">
        <f>IF('Orçamento-base'!I83&gt;0,'Orçamento-base'!I83,"")</f>
        <v/>
      </c>
      <c r="G83" s="176"/>
      <c r="H83" s="168" t="str">
        <f t="shared" si="1"/>
        <v/>
      </c>
      <c r="I83" s="158"/>
      <c r="J83" s="158"/>
      <c r="K83" s="73"/>
    </row>
    <row r="84" spans="1:11" ht="35.1" customHeight="1" x14ac:dyDescent="0.25">
      <c r="A84" s="175">
        <f>IF('Orçamento-base'!A84&gt;0,'Orçamento-base'!A84,"")</f>
        <v>1</v>
      </c>
      <c r="B84" s="175">
        <f>'Orçamento-base'!B84</f>
        <v>59</v>
      </c>
      <c r="C84" s="175" t="str">
        <f>IF('Orçamento-base'!C84&gt;0,'Orçamento-base'!C84,"")</f>
        <v>3.3.2.1</v>
      </c>
      <c r="D84" s="213" t="str">
        <f>IF('Orçamento-base'!G84&gt;0,'Orçamento-base'!G84,"")</f>
        <v>SINALIZACAO HORIZONTAL COM TINTA RETRORREFLETIVA A BASE DE RESINA ACRILICA COM MICROESFERAS DE VIDRO</v>
      </c>
      <c r="E84" s="168">
        <f>IF('Orçamento-base'!H84&gt;0,'Orçamento-base'!H84,"")</f>
        <v>4.5999999999999996</v>
      </c>
      <c r="F84" s="247" t="str">
        <f>IF('Orçamento-base'!I84&gt;0,'Orçamento-base'!I84,"")</f>
        <v>m2</v>
      </c>
      <c r="G84" s="176"/>
      <c r="H84" s="168" t="str">
        <f t="shared" si="1"/>
        <v/>
      </c>
      <c r="I84" s="158"/>
      <c r="J84" s="158"/>
      <c r="K84" s="73"/>
    </row>
    <row r="85" spans="1:11" ht="35.1" customHeight="1" x14ac:dyDescent="0.25">
      <c r="A85" s="175">
        <f>IF('Orçamento-base'!A85&gt;0,'Orçamento-base'!A85,"")</f>
        <v>1</v>
      </c>
      <c r="B85" s="175">
        <f>'Orçamento-base'!B85</f>
        <v>60</v>
      </c>
      <c r="C85" s="175" t="str">
        <f>IF('Orçamento-base'!C85&gt;0,'Orçamento-base'!C85,"")</f>
        <v>3.3.2.2</v>
      </c>
      <c r="D85" s="213" t="str">
        <f>IF('Orçamento-base'!G85&gt;0,'Orçamento-base'!G85,"")</f>
        <v>SINALIZACAO HORIZONTAL COM TINTA RETRORREFLETIVA A BASE DE RESINA ACRILICA COM MICROESFERAS DE VIDRO</v>
      </c>
      <c r="E85" s="168">
        <f>IF('Orçamento-base'!H85&gt;0,'Orçamento-base'!H85,"")</f>
        <v>15.6</v>
      </c>
      <c r="F85" s="247" t="str">
        <f>IF('Orçamento-base'!I85&gt;0,'Orçamento-base'!I85,"")</f>
        <v>m2</v>
      </c>
      <c r="G85" s="176"/>
      <c r="H85" s="168" t="str">
        <f t="shared" si="1"/>
        <v/>
      </c>
      <c r="I85" s="158"/>
      <c r="J85" s="158"/>
      <c r="K85" s="73"/>
    </row>
    <row r="86" spans="1:11" ht="35.1" customHeight="1" x14ac:dyDescent="0.25">
      <c r="A86" s="175">
        <f>IF('Orçamento-base'!A86&gt;0,'Orçamento-base'!A86,"")</f>
        <v>1</v>
      </c>
      <c r="B86" s="175">
        <f>'Orçamento-base'!B86</f>
        <v>61</v>
      </c>
      <c r="C86" s="175" t="str">
        <f>IF('Orçamento-base'!C86&gt;0,'Orçamento-base'!C86,"")</f>
        <v>3.3.2.3</v>
      </c>
      <c r="D86" s="213" t="str">
        <f>IF('Orçamento-base'!G86&gt;0,'Orçamento-base'!G86,"")</f>
        <v>SINALIZACAO HORIZONTAL COM TINTA RETRORREFLETIVA A BASE DE RESINA ACRILICA COM MICROESFERAS DE VIDRO</v>
      </c>
      <c r="E86" s="168">
        <f>IF('Orçamento-base'!H86&gt;0,'Orçamento-base'!H86,"")</f>
        <v>19.2</v>
      </c>
      <c r="F86" s="247" t="str">
        <f>IF('Orçamento-base'!I86&gt;0,'Orçamento-base'!I86,"")</f>
        <v>m2</v>
      </c>
      <c r="G86" s="176"/>
      <c r="H86" s="168" t="str">
        <f t="shared" si="1"/>
        <v/>
      </c>
      <c r="I86" s="158"/>
      <c r="J86" s="158"/>
      <c r="K86" s="73"/>
    </row>
    <row r="87" spans="1:11" ht="35.1" customHeight="1" x14ac:dyDescent="0.25">
      <c r="A87" s="175" t="str">
        <f>IF('Orçamento-base'!A87&gt;0,'Orçamento-base'!A87,"")</f>
        <v/>
      </c>
      <c r="B87" s="175">
        <f>'Orçamento-base'!B87</f>
        <v>0</v>
      </c>
      <c r="C87" s="175" t="str">
        <f>IF('Orçamento-base'!C87&gt;0,'Orçamento-base'!C87,"")</f>
        <v>3.3.3</v>
      </c>
      <c r="D87" s="213" t="str">
        <f>IF('Orçamento-base'!G87&gt;0,'Orçamento-base'!G87,"")</f>
        <v>SINALIAÇÃO VERTICAL</v>
      </c>
      <c r="E87" s="168" t="str">
        <f>IF('Orçamento-base'!H87&gt;0,'Orçamento-base'!H87,"")</f>
        <v/>
      </c>
      <c r="F87" s="247" t="str">
        <f>IF('Orçamento-base'!I87&gt;0,'Orçamento-base'!I87,"")</f>
        <v/>
      </c>
      <c r="G87" s="176"/>
      <c r="H87" s="168" t="str">
        <f t="shared" si="1"/>
        <v/>
      </c>
      <c r="I87" s="158"/>
      <c r="J87" s="158"/>
      <c r="K87" s="73"/>
    </row>
    <row r="88" spans="1:11" ht="35.1" customHeight="1" x14ac:dyDescent="0.25">
      <c r="A88" s="175">
        <f>IF('Orçamento-base'!A88&gt;0,'Orçamento-base'!A88,"")</f>
        <v>1</v>
      </c>
      <c r="B88" s="175">
        <f>'Orçamento-base'!B88</f>
        <v>63</v>
      </c>
      <c r="C88" s="175" t="str">
        <f>IF('Orçamento-base'!C88&gt;0,'Orçamento-base'!C88,"")</f>
        <v>3.3.3.1</v>
      </c>
      <c r="D88" s="213" t="str">
        <f>IF('Orçamento-base'!G88&gt;0,'Orçamento-base'!G88,"")</f>
        <v>PLACA DE SINALIZACAO EM CHAPA DE ACO NUM 16 COM PINTURA REFLETIVA</v>
      </c>
      <c r="E88" s="168">
        <f>IF('Orçamento-base'!H88&gt;0,'Orçamento-base'!H88,"")</f>
        <v>0.78</v>
      </c>
      <c r="F88" s="247" t="str">
        <f>IF('Orçamento-base'!I88&gt;0,'Orçamento-base'!I88,"")</f>
        <v>m2</v>
      </c>
      <c r="G88" s="176"/>
      <c r="H88" s="168" t="str">
        <f t="shared" si="1"/>
        <v/>
      </c>
      <c r="I88" s="158"/>
      <c r="J88" s="158"/>
      <c r="K88" s="73"/>
    </row>
    <row r="89" spans="1:11" ht="45" customHeight="1" x14ac:dyDescent="0.25">
      <c r="A89" s="175">
        <f>IF('Orçamento-base'!A89&gt;0,'Orçamento-base'!A89,"")</f>
        <v>1</v>
      </c>
      <c r="B89" s="175">
        <f>'Orçamento-base'!B89</f>
        <v>64</v>
      </c>
      <c r="C89" s="175" t="str">
        <f>IF('Orçamento-base'!C89&gt;0,'Orçamento-base'!C89,"")</f>
        <v>3.3.3.2</v>
      </c>
      <c r="D89" s="213" t="str">
        <f>IF('Orçamento-base'!G89&gt;0,'Orçamento-base'!G89,"")</f>
        <v>CONCRETO MAGRO PARA LASTRO, TRAÇO 1:4,5:4,5 (CIMENTO/ AREIA MÉDIA/ BRITA 1)  - PREPARO MECÂNICO COM BETONEIRA 600 L. AF_07/2016</v>
      </c>
      <c r="E89" s="168">
        <f>IF('Orçamento-base'!H89&gt;0,'Orçamento-base'!H89,"")</f>
        <v>7.0000000000000007E-2</v>
      </c>
      <c r="F89" s="247" t="str">
        <f>IF('Orçamento-base'!I89&gt;0,'Orçamento-base'!I89,"")</f>
        <v>m3</v>
      </c>
      <c r="G89" s="176"/>
      <c r="H89" s="168" t="str">
        <f t="shared" si="1"/>
        <v/>
      </c>
      <c r="I89" s="158"/>
      <c r="J89" s="158"/>
      <c r="K89" s="73"/>
    </row>
    <row r="90" spans="1:11" ht="45" customHeight="1" x14ac:dyDescent="0.25">
      <c r="A90" s="175" t="str">
        <f>IF('Orçamento-base'!A90&gt;0,'Orçamento-base'!A90,"")</f>
        <v/>
      </c>
      <c r="B90" s="175">
        <f>'Orçamento-base'!B90</f>
        <v>0</v>
      </c>
      <c r="C90" s="175" t="str">
        <f>IF('Orçamento-base'!C90&gt;0,'Orçamento-base'!C90,"")</f>
        <v/>
      </c>
      <c r="D90" s="246" t="str">
        <f>IF('Orçamento-base'!G90&gt;0,'Orçamento-base'!G90,"")</f>
        <v/>
      </c>
      <c r="E90" s="176" t="str">
        <f>IF('Orçamento-base'!H90&gt;0,'Orçamento-base'!H90,"")</f>
        <v/>
      </c>
      <c r="F90" s="247" t="str">
        <f>IF('Orçamento-base'!I90&gt;0,'Orçamento-base'!I90,"")</f>
        <v/>
      </c>
      <c r="G90" s="176"/>
      <c r="H90" s="168" t="str">
        <f t="shared" ref="H90:H98" si="2">IFERROR(IF(E90*G90&gt;0,ROUND(ROUND(E90,3)*ROUND(G90,3),2),""),"")</f>
        <v/>
      </c>
      <c r="I90" s="158"/>
      <c r="J90" s="158"/>
      <c r="K90" s="73"/>
    </row>
    <row r="91" spans="1:11" ht="45" customHeight="1" x14ac:dyDescent="0.25">
      <c r="A91" s="254" t="str">
        <f>IF('Orçamento-base'!A91&gt;0,'Orçamento-base'!A91,"")</f>
        <v/>
      </c>
      <c r="B91" s="254">
        <f>'Orçamento-base'!B91</f>
        <v>0</v>
      </c>
      <c r="C91" s="254" t="str">
        <f>IF('Orçamento-base'!C91&gt;0,'Orçamento-base'!C91,"")</f>
        <v/>
      </c>
      <c r="D91" s="255" t="str">
        <f>IF('Orçamento-base'!G91&gt;0,'Orçamento-base'!G91,"")</f>
        <v/>
      </c>
      <c r="E91" s="256" t="str">
        <f>IF('Orçamento-base'!H91&gt;0,'Orçamento-base'!H91,"")</f>
        <v/>
      </c>
      <c r="F91" s="257" t="str">
        <f>IF('Orçamento-base'!I91&gt;0,'Orçamento-base'!I91,"")</f>
        <v/>
      </c>
      <c r="G91" s="256"/>
      <c r="H91" s="223" t="str">
        <f t="shared" si="2"/>
        <v/>
      </c>
      <c r="I91" s="238"/>
      <c r="J91" s="238"/>
      <c r="K91" s="239"/>
    </row>
    <row r="92" spans="1:11" ht="45" customHeight="1" x14ac:dyDescent="0.25">
      <c r="A92" s="254" t="str">
        <f>IF('Orçamento-base'!A92&gt;0,'Orçamento-base'!A92,"")</f>
        <v/>
      </c>
      <c r="B92" s="254">
        <f>'Orçamento-base'!B92</f>
        <v>0</v>
      </c>
      <c r="C92" s="254" t="str">
        <f>IF('Orçamento-base'!C92&gt;0,'Orçamento-base'!C92,"")</f>
        <v/>
      </c>
      <c r="D92" s="255" t="str">
        <f>IF('Orçamento-base'!G92&gt;0,'Orçamento-base'!G92,"")</f>
        <v/>
      </c>
      <c r="E92" s="256" t="str">
        <f>IF('Orçamento-base'!H92&gt;0,'Orçamento-base'!H92,"")</f>
        <v/>
      </c>
      <c r="F92" s="257" t="str">
        <f>IF('Orçamento-base'!I92&gt;0,'Orçamento-base'!I92,"")</f>
        <v/>
      </c>
      <c r="G92" s="256"/>
      <c r="H92" s="223" t="str">
        <f t="shared" si="2"/>
        <v/>
      </c>
      <c r="I92" s="238"/>
      <c r="J92" s="238"/>
      <c r="K92" s="239"/>
    </row>
    <row r="93" spans="1:11" ht="45" customHeight="1" x14ac:dyDescent="0.25">
      <c r="A93" s="254" t="str">
        <f>IF('Orçamento-base'!A93&gt;0,'Orçamento-base'!A93,"")</f>
        <v/>
      </c>
      <c r="B93" s="254">
        <f>'Orçamento-base'!B93</f>
        <v>0</v>
      </c>
      <c r="C93" s="254" t="str">
        <f>IF('Orçamento-base'!C93&gt;0,'Orçamento-base'!C93,"")</f>
        <v/>
      </c>
      <c r="D93" s="255" t="str">
        <f>IF('Orçamento-base'!G93&gt;0,'Orçamento-base'!G93,"")</f>
        <v/>
      </c>
      <c r="E93" s="256" t="str">
        <f>IF('Orçamento-base'!H93&gt;0,'Orçamento-base'!H93,"")</f>
        <v/>
      </c>
      <c r="F93" s="257" t="str">
        <f>IF('Orçamento-base'!I93&gt;0,'Orçamento-base'!I93,"")</f>
        <v/>
      </c>
      <c r="G93" s="256"/>
      <c r="H93" s="223" t="str">
        <f t="shared" si="2"/>
        <v/>
      </c>
      <c r="I93" s="238"/>
      <c r="J93" s="238"/>
      <c r="K93" s="239"/>
    </row>
    <row r="94" spans="1:11" ht="45" customHeight="1" x14ac:dyDescent="0.25">
      <c r="A94" s="254" t="str">
        <f>IF('Orçamento-base'!A94&gt;0,'Orçamento-base'!A94,"")</f>
        <v/>
      </c>
      <c r="B94" s="254">
        <f>'Orçamento-base'!B94</f>
        <v>0</v>
      </c>
      <c r="C94" s="254" t="str">
        <f>IF('Orçamento-base'!C94&gt;0,'Orçamento-base'!C94,"")</f>
        <v/>
      </c>
      <c r="D94" s="255" t="str">
        <f>IF('Orçamento-base'!G94&gt;0,'Orçamento-base'!G94,"")</f>
        <v/>
      </c>
      <c r="E94" s="256" t="str">
        <f>IF('Orçamento-base'!H94&gt;0,'Orçamento-base'!H94,"")</f>
        <v/>
      </c>
      <c r="F94" s="257" t="str">
        <f>IF('Orçamento-base'!I94&gt;0,'Orçamento-base'!I94,"")</f>
        <v/>
      </c>
      <c r="G94" s="256"/>
      <c r="H94" s="223" t="str">
        <f t="shared" si="2"/>
        <v/>
      </c>
      <c r="I94" s="238"/>
      <c r="J94" s="238"/>
      <c r="K94" s="239"/>
    </row>
    <row r="95" spans="1:11" ht="45" customHeight="1" x14ac:dyDescent="0.25">
      <c r="A95" s="254" t="str">
        <f>IF('Orçamento-base'!A95&gt;0,'Orçamento-base'!A95,"")</f>
        <v/>
      </c>
      <c r="B95" s="254">
        <f>'Orçamento-base'!B95</f>
        <v>0</v>
      </c>
      <c r="C95" s="254" t="str">
        <f>IF('Orçamento-base'!C95&gt;0,'Orçamento-base'!C95,"")</f>
        <v/>
      </c>
      <c r="D95" s="255" t="str">
        <f>IF('Orçamento-base'!G95&gt;0,'Orçamento-base'!G95,"")</f>
        <v/>
      </c>
      <c r="E95" s="256" t="str">
        <f>IF('Orçamento-base'!H95&gt;0,'Orçamento-base'!H95,"")</f>
        <v/>
      </c>
      <c r="F95" s="257" t="str">
        <f>IF('Orçamento-base'!I95&gt;0,'Orçamento-base'!I95,"")</f>
        <v/>
      </c>
      <c r="G95" s="256"/>
      <c r="H95" s="223" t="str">
        <f t="shared" si="2"/>
        <v/>
      </c>
      <c r="I95" s="238"/>
      <c r="J95" s="238"/>
      <c r="K95" s="239"/>
    </row>
    <row r="96" spans="1:11" ht="45" customHeight="1" x14ac:dyDescent="0.25">
      <c r="A96" s="254" t="str">
        <f>IF('Orçamento-base'!A96&gt;0,'Orçamento-base'!A96,"")</f>
        <v/>
      </c>
      <c r="B96" s="254">
        <f>'Orçamento-base'!B96</f>
        <v>0</v>
      </c>
      <c r="C96" s="254" t="str">
        <f>IF('Orçamento-base'!C96&gt;0,'Orçamento-base'!C96,"")</f>
        <v/>
      </c>
      <c r="D96" s="255" t="str">
        <f>IF('Orçamento-base'!G96&gt;0,'Orçamento-base'!G96,"")</f>
        <v/>
      </c>
      <c r="E96" s="256" t="str">
        <f>IF('Orçamento-base'!H96&gt;0,'Orçamento-base'!H96,"")</f>
        <v/>
      </c>
      <c r="F96" s="257" t="str">
        <f>IF('Orçamento-base'!I96&gt;0,'Orçamento-base'!I96,"")</f>
        <v/>
      </c>
      <c r="G96" s="256"/>
      <c r="H96" s="223" t="str">
        <f t="shared" si="2"/>
        <v/>
      </c>
      <c r="I96" s="238"/>
      <c r="J96" s="238"/>
      <c r="K96" s="239"/>
    </row>
    <row r="97" spans="1:11" ht="45" customHeight="1" x14ac:dyDescent="0.25">
      <c r="A97" s="254" t="str">
        <f>IF('Orçamento-base'!A97&gt;0,'Orçamento-base'!A97,"")</f>
        <v/>
      </c>
      <c r="B97" s="254">
        <f>'Orçamento-base'!B97</f>
        <v>0</v>
      </c>
      <c r="C97" s="254" t="str">
        <f>IF('Orçamento-base'!C97&gt;0,'Orçamento-base'!C97,"")</f>
        <v/>
      </c>
      <c r="D97" s="255" t="str">
        <f>IF('Orçamento-base'!G97&gt;0,'Orçamento-base'!G97,"")</f>
        <v/>
      </c>
      <c r="E97" s="256" t="str">
        <f>IF('Orçamento-base'!H97&gt;0,'Orçamento-base'!H97,"")</f>
        <v/>
      </c>
      <c r="F97" s="257" t="str">
        <f>IF('Orçamento-base'!I97&gt;0,'Orçamento-base'!I97,"")</f>
        <v/>
      </c>
      <c r="G97" s="256"/>
      <c r="H97" s="223" t="str">
        <f t="shared" si="2"/>
        <v/>
      </c>
      <c r="I97" s="238"/>
      <c r="J97" s="238"/>
      <c r="K97" s="239"/>
    </row>
    <row r="98" spans="1:11" ht="45" customHeight="1" x14ac:dyDescent="0.25">
      <c r="A98" s="254" t="str">
        <f>IF('Orçamento-base'!A98&gt;0,'Orçamento-base'!A98,"")</f>
        <v/>
      </c>
      <c r="B98" s="254">
        <f>'Orçamento-base'!B98</f>
        <v>0</v>
      </c>
      <c r="C98" s="254" t="str">
        <f>IF('Orçamento-base'!C98&gt;0,'Orçamento-base'!C98,"")</f>
        <v/>
      </c>
      <c r="D98" s="255" t="str">
        <f>IF('Orçamento-base'!G98&gt;0,'Orçamento-base'!G98,"")</f>
        <v/>
      </c>
      <c r="E98" s="256" t="str">
        <f>IF('Orçamento-base'!H98&gt;0,'Orçamento-base'!H98,"")</f>
        <v/>
      </c>
      <c r="F98" s="257" t="str">
        <f>IF('Orçamento-base'!I98&gt;0,'Orçamento-base'!I98,"")</f>
        <v/>
      </c>
      <c r="G98" s="256"/>
      <c r="H98" s="223" t="str">
        <f t="shared" si="2"/>
        <v/>
      </c>
      <c r="I98" s="238"/>
      <c r="J98" s="238"/>
      <c r="K98" s="239"/>
    </row>
    <row r="99" spans="1:11" ht="45" customHeight="1" x14ac:dyDescent="0.25">
      <c r="A99" s="254" t="str">
        <f>IF('Orçamento-base'!A99&gt;0,'Orçamento-base'!A99,"")</f>
        <v/>
      </c>
      <c r="B99" s="254">
        <f>'Orçamento-base'!B99</f>
        <v>0</v>
      </c>
      <c r="C99" s="254" t="str">
        <f>IF('Orçamento-base'!C99&gt;0,'Orçamento-base'!C99,"")</f>
        <v/>
      </c>
      <c r="D99" s="255" t="str">
        <f>IF('Orçamento-base'!G99&gt;0,'Orçamento-base'!G99,"")</f>
        <v/>
      </c>
      <c r="E99" s="256" t="str">
        <f>IF('Orçamento-base'!H99&gt;0,'Orçamento-base'!H99,"")</f>
        <v/>
      </c>
      <c r="F99" s="257" t="str">
        <f>IF('Orçamento-base'!I99&gt;0,'Orçamento-base'!I99,"")</f>
        <v/>
      </c>
      <c r="G99" s="256"/>
      <c r="H99" s="223" t="str">
        <f t="shared" ref="H99:H141" si="3">IFERROR(IF(E99*G99&gt;0,ROUND(ROUND(E99,3)*ROUND(G99,3),2),""),"")</f>
        <v/>
      </c>
      <c r="I99" s="238"/>
      <c r="J99" s="238"/>
      <c r="K99" s="239"/>
    </row>
    <row r="100" spans="1:11" ht="45" customHeight="1" x14ac:dyDescent="0.25">
      <c r="A100" s="254" t="str">
        <f>IF('Orçamento-base'!A100&gt;0,'Orçamento-base'!A100,"")</f>
        <v/>
      </c>
      <c r="B100" s="254">
        <f>'Orçamento-base'!B100</f>
        <v>0</v>
      </c>
      <c r="C100" s="254" t="str">
        <f>IF('Orçamento-base'!C100&gt;0,'Orçamento-base'!C100,"")</f>
        <v/>
      </c>
      <c r="D100" s="255" t="str">
        <f>IF('Orçamento-base'!G100&gt;0,'Orçamento-base'!G100,"")</f>
        <v/>
      </c>
      <c r="E100" s="256" t="str">
        <f>IF('Orçamento-base'!H100&gt;0,'Orçamento-base'!H100,"")</f>
        <v/>
      </c>
      <c r="F100" s="257" t="str">
        <f>IF('Orçamento-base'!I100&gt;0,'Orçamento-base'!I100,"")</f>
        <v/>
      </c>
      <c r="G100" s="256"/>
      <c r="H100" s="223" t="str">
        <f t="shared" si="3"/>
        <v/>
      </c>
      <c r="I100" s="238"/>
      <c r="J100" s="238"/>
      <c r="K100" s="239"/>
    </row>
    <row r="101" spans="1:11" ht="45" customHeight="1" x14ac:dyDescent="0.25">
      <c r="A101" s="254" t="str">
        <f>IF('Orçamento-base'!A101&gt;0,'Orçamento-base'!A101,"")</f>
        <v/>
      </c>
      <c r="B101" s="254">
        <f>'Orçamento-base'!B101</f>
        <v>0</v>
      </c>
      <c r="C101" s="254" t="str">
        <f>IF('Orçamento-base'!C101&gt;0,'Orçamento-base'!C101,"")</f>
        <v/>
      </c>
      <c r="D101" s="255" t="str">
        <f>IF('Orçamento-base'!G101&gt;0,'Orçamento-base'!G101,"")</f>
        <v/>
      </c>
      <c r="E101" s="256" t="str">
        <f>IF('Orçamento-base'!H101&gt;0,'Orçamento-base'!H101,"")</f>
        <v/>
      </c>
      <c r="F101" s="257" t="str">
        <f>IF('Orçamento-base'!I101&gt;0,'Orçamento-base'!I101,"")</f>
        <v/>
      </c>
      <c r="G101" s="256"/>
      <c r="H101" s="223" t="str">
        <f t="shared" si="3"/>
        <v/>
      </c>
      <c r="I101" s="238"/>
      <c r="J101" s="238"/>
      <c r="K101" s="239"/>
    </row>
    <row r="102" spans="1:11" ht="45" customHeight="1" x14ac:dyDescent="0.25">
      <c r="A102" s="254" t="str">
        <f>IF('Orçamento-base'!A102&gt;0,'Orçamento-base'!A102,"")</f>
        <v/>
      </c>
      <c r="B102" s="254">
        <f>'Orçamento-base'!B102</f>
        <v>0</v>
      </c>
      <c r="C102" s="254" t="str">
        <f>IF('Orçamento-base'!C102&gt;0,'Orçamento-base'!C102,"")</f>
        <v/>
      </c>
      <c r="D102" s="255" t="str">
        <f>IF('Orçamento-base'!G102&gt;0,'Orçamento-base'!G102,"")</f>
        <v/>
      </c>
      <c r="E102" s="256" t="str">
        <f>IF('Orçamento-base'!H102&gt;0,'Orçamento-base'!H102,"")</f>
        <v/>
      </c>
      <c r="F102" s="257" t="str">
        <f>IF('Orçamento-base'!I102&gt;0,'Orçamento-base'!I102,"")</f>
        <v/>
      </c>
      <c r="G102" s="256"/>
      <c r="H102" s="223" t="str">
        <f t="shared" si="3"/>
        <v/>
      </c>
      <c r="I102" s="238"/>
      <c r="J102" s="238"/>
      <c r="K102" s="239"/>
    </row>
    <row r="103" spans="1:11" ht="45" customHeight="1" x14ac:dyDescent="0.25">
      <c r="A103" s="254" t="str">
        <f>IF('Orçamento-base'!A103&gt;0,'Orçamento-base'!A103,"")</f>
        <v/>
      </c>
      <c r="B103" s="254">
        <f>'Orçamento-base'!B103</f>
        <v>0</v>
      </c>
      <c r="C103" s="254" t="str">
        <f>IF('Orçamento-base'!C103&gt;0,'Orçamento-base'!C103,"")</f>
        <v/>
      </c>
      <c r="D103" s="255" t="str">
        <f>IF('Orçamento-base'!G103&gt;0,'Orçamento-base'!G103,"")</f>
        <v/>
      </c>
      <c r="E103" s="256" t="str">
        <f>IF('Orçamento-base'!H103&gt;0,'Orçamento-base'!H103,"")</f>
        <v/>
      </c>
      <c r="F103" s="257" t="str">
        <f>IF('Orçamento-base'!I103&gt;0,'Orçamento-base'!I103,"")</f>
        <v/>
      </c>
      <c r="G103" s="256"/>
      <c r="H103" s="223" t="str">
        <f t="shared" si="3"/>
        <v/>
      </c>
      <c r="I103" s="238"/>
      <c r="J103" s="238"/>
      <c r="K103" s="239"/>
    </row>
    <row r="104" spans="1:11" ht="45" customHeight="1" x14ac:dyDescent="0.25">
      <c r="A104" s="254" t="str">
        <f>IF('Orçamento-base'!A104&gt;0,'Orçamento-base'!A104,"")</f>
        <v/>
      </c>
      <c r="B104" s="254">
        <f>'Orçamento-base'!B104</f>
        <v>0</v>
      </c>
      <c r="C104" s="254" t="str">
        <f>IF('Orçamento-base'!C104&gt;0,'Orçamento-base'!C104,"")</f>
        <v/>
      </c>
      <c r="D104" s="255" t="str">
        <f>IF('Orçamento-base'!G104&gt;0,'Orçamento-base'!G104,"")</f>
        <v/>
      </c>
      <c r="E104" s="256" t="str">
        <f>IF('Orçamento-base'!H104&gt;0,'Orçamento-base'!H104,"")</f>
        <v/>
      </c>
      <c r="F104" s="257" t="str">
        <f>IF('Orçamento-base'!I104&gt;0,'Orçamento-base'!I104,"")</f>
        <v/>
      </c>
      <c r="G104" s="256"/>
      <c r="H104" s="223" t="str">
        <f t="shared" si="3"/>
        <v/>
      </c>
      <c r="I104" s="238"/>
      <c r="J104" s="238"/>
      <c r="K104" s="239"/>
    </row>
    <row r="105" spans="1:11" ht="45" customHeight="1" x14ac:dyDescent="0.25">
      <c r="A105" s="254" t="str">
        <f>IF('Orçamento-base'!A105&gt;0,'Orçamento-base'!A105,"")</f>
        <v/>
      </c>
      <c r="B105" s="254">
        <f>'Orçamento-base'!B105</f>
        <v>0</v>
      </c>
      <c r="C105" s="254" t="str">
        <f>IF('Orçamento-base'!C105&gt;0,'Orçamento-base'!C105,"")</f>
        <v/>
      </c>
      <c r="D105" s="255" t="str">
        <f>IF('Orçamento-base'!G105&gt;0,'Orçamento-base'!G105,"")</f>
        <v/>
      </c>
      <c r="E105" s="256" t="str">
        <f>IF('Orçamento-base'!H105&gt;0,'Orçamento-base'!H105,"")</f>
        <v/>
      </c>
      <c r="F105" s="257" t="str">
        <f>IF('Orçamento-base'!I105&gt;0,'Orçamento-base'!I105,"")</f>
        <v/>
      </c>
      <c r="G105" s="256"/>
      <c r="H105" s="223" t="str">
        <f t="shared" si="3"/>
        <v/>
      </c>
      <c r="I105" s="238"/>
      <c r="J105" s="238"/>
      <c r="K105" s="239"/>
    </row>
    <row r="106" spans="1:11" ht="45" customHeight="1" x14ac:dyDescent="0.25">
      <c r="A106" s="254" t="str">
        <f>IF('Orçamento-base'!A106&gt;0,'Orçamento-base'!A106,"")</f>
        <v/>
      </c>
      <c r="B106" s="254">
        <f>'Orçamento-base'!B106</f>
        <v>0</v>
      </c>
      <c r="C106" s="254" t="str">
        <f>IF('Orçamento-base'!C106&gt;0,'Orçamento-base'!C106,"")</f>
        <v/>
      </c>
      <c r="D106" s="255" t="str">
        <f>IF('Orçamento-base'!G106&gt;0,'Orçamento-base'!G106,"")</f>
        <v/>
      </c>
      <c r="E106" s="256" t="str">
        <f>IF('Orçamento-base'!H106&gt;0,'Orçamento-base'!H106,"")</f>
        <v/>
      </c>
      <c r="F106" s="257" t="str">
        <f>IF('Orçamento-base'!I106&gt;0,'Orçamento-base'!I106,"")</f>
        <v/>
      </c>
      <c r="G106" s="256"/>
      <c r="H106" s="223" t="str">
        <f t="shared" si="3"/>
        <v/>
      </c>
      <c r="I106" s="238"/>
      <c r="J106" s="238"/>
      <c r="K106" s="239"/>
    </row>
    <row r="107" spans="1:11" ht="45" customHeight="1" x14ac:dyDescent="0.25">
      <c r="A107" s="254" t="str">
        <f>IF('Orçamento-base'!A107&gt;0,'Orçamento-base'!A107,"")</f>
        <v/>
      </c>
      <c r="B107" s="254">
        <f>'Orçamento-base'!B107</f>
        <v>0</v>
      </c>
      <c r="C107" s="254" t="str">
        <f>IF('Orçamento-base'!C107&gt;0,'Orçamento-base'!C107,"")</f>
        <v/>
      </c>
      <c r="D107" s="255" t="str">
        <f>IF('Orçamento-base'!G107&gt;0,'Orçamento-base'!G107,"")</f>
        <v/>
      </c>
      <c r="E107" s="256" t="str">
        <f>IF('Orçamento-base'!H107&gt;0,'Orçamento-base'!H107,"")</f>
        <v/>
      </c>
      <c r="F107" s="257" t="str">
        <f>IF('Orçamento-base'!I107&gt;0,'Orçamento-base'!I107,"")</f>
        <v/>
      </c>
      <c r="G107" s="256"/>
      <c r="H107" s="223" t="str">
        <f t="shared" si="3"/>
        <v/>
      </c>
      <c r="I107" s="238"/>
      <c r="J107" s="238"/>
      <c r="K107" s="239"/>
    </row>
    <row r="108" spans="1:11" ht="45" customHeight="1" x14ac:dyDescent="0.25">
      <c r="A108" s="254" t="str">
        <f>IF('Orçamento-base'!A108&gt;0,'Orçamento-base'!A108,"")</f>
        <v/>
      </c>
      <c r="B108" s="254">
        <f>'Orçamento-base'!B108</f>
        <v>0</v>
      </c>
      <c r="C108" s="254" t="str">
        <f>IF('Orçamento-base'!C108&gt;0,'Orçamento-base'!C108,"")</f>
        <v/>
      </c>
      <c r="D108" s="255" t="str">
        <f>IF('Orçamento-base'!G108&gt;0,'Orçamento-base'!G108,"")</f>
        <v/>
      </c>
      <c r="E108" s="256" t="str">
        <f>IF('Orçamento-base'!H108&gt;0,'Orçamento-base'!H108,"")</f>
        <v/>
      </c>
      <c r="F108" s="257" t="str">
        <f>IF('Orçamento-base'!I108&gt;0,'Orçamento-base'!I108,"")</f>
        <v/>
      </c>
      <c r="G108" s="256"/>
      <c r="H108" s="223" t="str">
        <f t="shared" si="3"/>
        <v/>
      </c>
      <c r="I108" s="238"/>
      <c r="J108" s="238"/>
      <c r="K108" s="239"/>
    </row>
    <row r="109" spans="1:11" ht="45" customHeight="1" x14ac:dyDescent="0.25">
      <c r="A109" s="254" t="str">
        <f>IF('Orçamento-base'!A109&gt;0,'Orçamento-base'!A109,"")</f>
        <v/>
      </c>
      <c r="B109" s="254">
        <f>'Orçamento-base'!B109</f>
        <v>0</v>
      </c>
      <c r="C109" s="254" t="str">
        <f>IF('Orçamento-base'!C109&gt;0,'Orçamento-base'!C109,"")</f>
        <v/>
      </c>
      <c r="D109" s="255" t="str">
        <f>IF('Orçamento-base'!G109&gt;0,'Orçamento-base'!G109,"")</f>
        <v/>
      </c>
      <c r="E109" s="256" t="str">
        <f>IF('Orçamento-base'!H109&gt;0,'Orçamento-base'!H109,"")</f>
        <v/>
      </c>
      <c r="F109" s="257" t="str">
        <f>IF('Orçamento-base'!I109&gt;0,'Orçamento-base'!I109,"")</f>
        <v/>
      </c>
      <c r="G109" s="256"/>
      <c r="H109" s="223" t="str">
        <f t="shared" si="3"/>
        <v/>
      </c>
      <c r="I109" s="238"/>
      <c r="J109" s="238"/>
      <c r="K109" s="239"/>
    </row>
    <row r="110" spans="1:11" ht="45" customHeight="1" x14ac:dyDescent="0.25">
      <c r="A110" s="254" t="str">
        <f>IF('Orçamento-base'!A110&gt;0,'Orçamento-base'!A110,"")</f>
        <v/>
      </c>
      <c r="B110" s="254">
        <f>'Orçamento-base'!B110</f>
        <v>0</v>
      </c>
      <c r="C110" s="254" t="str">
        <f>IF('Orçamento-base'!C110&gt;0,'Orçamento-base'!C110,"")</f>
        <v/>
      </c>
      <c r="D110" s="255" t="str">
        <f>IF('Orçamento-base'!G110&gt;0,'Orçamento-base'!G110,"")</f>
        <v/>
      </c>
      <c r="E110" s="256" t="str">
        <f>IF('Orçamento-base'!H110&gt;0,'Orçamento-base'!H110,"")</f>
        <v/>
      </c>
      <c r="F110" s="257" t="str">
        <f>IF('Orçamento-base'!I110&gt;0,'Orçamento-base'!I110,"")</f>
        <v/>
      </c>
      <c r="G110" s="256"/>
      <c r="H110" s="223" t="str">
        <f t="shared" si="3"/>
        <v/>
      </c>
      <c r="I110" s="238"/>
      <c r="J110" s="238"/>
      <c r="K110" s="239"/>
    </row>
    <row r="111" spans="1:11" ht="45" customHeight="1" x14ac:dyDescent="0.25">
      <c r="A111" s="254" t="str">
        <f>IF('Orçamento-base'!A111&gt;0,'Orçamento-base'!A111,"")</f>
        <v/>
      </c>
      <c r="B111" s="254">
        <f>'Orçamento-base'!B111</f>
        <v>0</v>
      </c>
      <c r="C111" s="254" t="str">
        <f>IF('Orçamento-base'!C111&gt;0,'Orçamento-base'!C111,"")</f>
        <v/>
      </c>
      <c r="D111" s="255" t="str">
        <f>IF('Orçamento-base'!G111&gt;0,'Orçamento-base'!G111,"")</f>
        <v/>
      </c>
      <c r="E111" s="256" t="str">
        <f>IF('Orçamento-base'!H111&gt;0,'Orçamento-base'!H111,"")</f>
        <v/>
      </c>
      <c r="F111" s="257" t="str">
        <f>IF('Orçamento-base'!I111&gt;0,'Orçamento-base'!I111,"")</f>
        <v/>
      </c>
      <c r="G111" s="256"/>
      <c r="H111" s="223" t="str">
        <f t="shared" si="3"/>
        <v/>
      </c>
      <c r="I111" s="238"/>
      <c r="J111" s="238"/>
      <c r="K111" s="239"/>
    </row>
    <row r="112" spans="1:11" ht="45" customHeight="1" x14ac:dyDescent="0.25">
      <c r="A112" s="254" t="str">
        <f>IF('Orçamento-base'!A112&gt;0,'Orçamento-base'!A112,"")</f>
        <v/>
      </c>
      <c r="B112" s="254">
        <f>'Orçamento-base'!B112</f>
        <v>0</v>
      </c>
      <c r="C112" s="254" t="str">
        <f>IF('Orçamento-base'!C112&gt;0,'Orçamento-base'!C112,"")</f>
        <v/>
      </c>
      <c r="D112" s="255" t="str">
        <f>IF('Orçamento-base'!G112&gt;0,'Orçamento-base'!G112,"")</f>
        <v/>
      </c>
      <c r="E112" s="256" t="str">
        <f>IF('Orçamento-base'!H112&gt;0,'Orçamento-base'!H112,"")</f>
        <v/>
      </c>
      <c r="F112" s="257" t="str">
        <f>IF('Orçamento-base'!I112&gt;0,'Orçamento-base'!I112,"")</f>
        <v/>
      </c>
      <c r="G112" s="256"/>
      <c r="H112" s="223" t="str">
        <f t="shared" si="3"/>
        <v/>
      </c>
      <c r="I112" s="238"/>
      <c r="J112" s="238"/>
      <c r="K112" s="239"/>
    </row>
    <row r="113" spans="1:11" ht="45" customHeight="1" x14ac:dyDescent="0.25">
      <c r="A113" s="254" t="str">
        <f>IF('Orçamento-base'!A113&gt;0,'Orçamento-base'!A113,"")</f>
        <v/>
      </c>
      <c r="B113" s="254">
        <f>'Orçamento-base'!B113</f>
        <v>0</v>
      </c>
      <c r="C113" s="254" t="str">
        <f>IF('Orçamento-base'!C113&gt;0,'Orçamento-base'!C113,"")</f>
        <v/>
      </c>
      <c r="D113" s="255" t="str">
        <f>IF('Orçamento-base'!G113&gt;0,'Orçamento-base'!G113,"")</f>
        <v/>
      </c>
      <c r="E113" s="256" t="str">
        <f>IF('Orçamento-base'!H113&gt;0,'Orçamento-base'!H113,"")</f>
        <v/>
      </c>
      <c r="F113" s="257" t="str">
        <f>IF('Orçamento-base'!I113&gt;0,'Orçamento-base'!I113,"")</f>
        <v/>
      </c>
      <c r="G113" s="256"/>
      <c r="H113" s="223" t="str">
        <f t="shared" si="3"/>
        <v/>
      </c>
      <c r="I113" s="238"/>
      <c r="J113" s="238"/>
      <c r="K113" s="239"/>
    </row>
    <row r="114" spans="1:11" ht="45" customHeight="1" x14ac:dyDescent="0.25">
      <c r="A114" s="254" t="str">
        <f>IF('Orçamento-base'!A114&gt;0,'Orçamento-base'!A114,"")</f>
        <v/>
      </c>
      <c r="B114" s="254">
        <f>'Orçamento-base'!B114</f>
        <v>0</v>
      </c>
      <c r="C114" s="254" t="str">
        <f>IF('Orçamento-base'!C114&gt;0,'Orçamento-base'!C114,"")</f>
        <v/>
      </c>
      <c r="D114" s="255" t="str">
        <f>IF('Orçamento-base'!G114&gt;0,'Orçamento-base'!G114,"")</f>
        <v/>
      </c>
      <c r="E114" s="256" t="str">
        <f>IF('Orçamento-base'!H114&gt;0,'Orçamento-base'!H114,"")</f>
        <v/>
      </c>
      <c r="F114" s="257" t="str">
        <f>IF('Orçamento-base'!I114&gt;0,'Orçamento-base'!I114,"")</f>
        <v/>
      </c>
      <c r="G114" s="256"/>
      <c r="H114" s="223" t="str">
        <f t="shared" si="3"/>
        <v/>
      </c>
      <c r="I114" s="238"/>
      <c r="J114" s="238"/>
      <c r="K114" s="239"/>
    </row>
    <row r="115" spans="1:11" ht="45" customHeight="1" x14ac:dyDescent="0.25">
      <c r="A115" s="254" t="str">
        <f>IF('Orçamento-base'!A115&gt;0,'Orçamento-base'!A115,"")</f>
        <v/>
      </c>
      <c r="B115" s="254">
        <f>'Orçamento-base'!B115</f>
        <v>0</v>
      </c>
      <c r="C115" s="254" t="str">
        <f>IF('Orçamento-base'!C115&gt;0,'Orçamento-base'!C115,"")</f>
        <v/>
      </c>
      <c r="D115" s="255" t="str">
        <f>IF('Orçamento-base'!G115&gt;0,'Orçamento-base'!G115,"")</f>
        <v/>
      </c>
      <c r="E115" s="256" t="str">
        <f>IF('Orçamento-base'!H115&gt;0,'Orçamento-base'!H115,"")</f>
        <v/>
      </c>
      <c r="F115" s="257" t="str">
        <f>IF('Orçamento-base'!I115&gt;0,'Orçamento-base'!I115,"")</f>
        <v/>
      </c>
      <c r="G115" s="256"/>
      <c r="H115" s="223" t="str">
        <f t="shared" si="3"/>
        <v/>
      </c>
      <c r="I115" s="238"/>
      <c r="J115" s="238"/>
      <c r="K115" s="239"/>
    </row>
    <row r="116" spans="1:11" ht="45" customHeight="1" x14ac:dyDescent="0.25">
      <c r="A116" s="254" t="str">
        <f>IF('Orçamento-base'!A116&gt;0,'Orçamento-base'!A116,"")</f>
        <v/>
      </c>
      <c r="B116" s="254">
        <f>'Orçamento-base'!B116</f>
        <v>0</v>
      </c>
      <c r="C116" s="254" t="str">
        <f>IF('Orçamento-base'!C116&gt;0,'Orçamento-base'!C116,"")</f>
        <v/>
      </c>
      <c r="D116" s="255" t="str">
        <f>IF('Orçamento-base'!G116&gt;0,'Orçamento-base'!G116,"")</f>
        <v/>
      </c>
      <c r="E116" s="256" t="str">
        <f>IF('Orçamento-base'!H116&gt;0,'Orçamento-base'!H116,"")</f>
        <v/>
      </c>
      <c r="F116" s="257" t="str">
        <f>IF('Orçamento-base'!I116&gt;0,'Orçamento-base'!I116,"")</f>
        <v/>
      </c>
      <c r="G116" s="256"/>
      <c r="H116" s="223" t="str">
        <f t="shared" si="3"/>
        <v/>
      </c>
      <c r="I116" s="238"/>
      <c r="J116" s="238"/>
      <c r="K116" s="239"/>
    </row>
    <row r="117" spans="1:11" ht="45" customHeight="1" x14ac:dyDescent="0.25">
      <c r="A117" s="254" t="str">
        <f>IF('Orçamento-base'!A117&gt;0,'Orçamento-base'!A117,"")</f>
        <v/>
      </c>
      <c r="B117" s="254">
        <f>'Orçamento-base'!B117</f>
        <v>0</v>
      </c>
      <c r="C117" s="254" t="str">
        <f>IF('Orçamento-base'!C117&gt;0,'Orçamento-base'!C117,"")</f>
        <v/>
      </c>
      <c r="D117" s="255" t="str">
        <f>IF('Orçamento-base'!G117&gt;0,'Orçamento-base'!G117,"")</f>
        <v/>
      </c>
      <c r="E117" s="256" t="str">
        <f>IF('Orçamento-base'!H117&gt;0,'Orçamento-base'!H117,"")</f>
        <v/>
      </c>
      <c r="F117" s="257" t="str">
        <f>IF('Orçamento-base'!I117&gt;0,'Orçamento-base'!I117,"")</f>
        <v/>
      </c>
      <c r="G117" s="256"/>
      <c r="H117" s="223" t="str">
        <f t="shared" si="3"/>
        <v/>
      </c>
      <c r="I117" s="238"/>
      <c r="J117" s="238"/>
      <c r="K117" s="239"/>
    </row>
    <row r="118" spans="1:11" ht="45" customHeight="1" x14ac:dyDescent="0.25">
      <c r="A118" s="254" t="str">
        <f>IF('Orçamento-base'!A118&gt;0,'Orçamento-base'!A118,"")</f>
        <v/>
      </c>
      <c r="B118" s="254">
        <f>'Orçamento-base'!B118</f>
        <v>0</v>
      </c>
      <c r="C118" s="254" t="str">
        <f>IF('Orçamento-base'!C118&gt;0,'Orçamento-base'!C118,"")</f>
        <v/>
      </c>
      <c r="D118" s="255" t="str">
        <f>IF('Orçamento-base'!G118&gt;0,'Orçamento-base'!G118,"")</f>
        <v/>
      </c>
      <c r="E118" s="256" t="str">
        <f>IF('Orçamento-base'!H118&gt;0,'Orçamento-base'!H118,"")</f>
        <v/>
      </c>
      <c r="F118" s="257" t="str">
        <f>IF('Orçamento-base'!I118&gt;0,'Orçamento-base'!I118,"")</f>
        <v/>
      </c>
      <c r="G118" s="256"/>
      <c r="H118" s="223" t="str">
        <f t="shared" si="3"/>
        <v/>
      </c>
      <c r="I118" s="238"/>
      <c r="J118" s="238"/>
      <c r="K118" s="239"/>
    </row>
    <row r="119" spans="1:11" ht="45" customHeight="1" x14ac:dyDescent="0.25">
      <c r="A119" s="254" t="str">
        <f>IF('Orçamento-base'!A119&gt;0,'Orçamento-base'!A119,"")</f>
        <v/>
      </c>
      <c r="B119" s="254">
        <f>'Orçamento-base'!B119</f>
        <v>0</v>
      </c>
      <c r="C119" s="254" t="str">
        <f>IF('Orçamento-base'!C119&gt;0,'Orçamento-base'!C119,"")</f>
        <v/>
      </c>
      <c r="D119" s="255" t="str">
        <f>IF('Orçamento-base'!G119&gt;0,'Orçamento-base'!G119,"")</f>
        <v/>
      </c>
      <c r="E119" s="256" t="str">
        <f>IF('Orçamento-base'!H119&gt;0,'Orçamento-base'!H119,"")</f>
        <v/>
      </c>
      <c r="F119" s="257" t="str">
        <f>IF('Orçamento-base'!I119&gt;0,'Orçamento-base'!I119,"")</f>
        <v/>
      </c>
      <c r="G119" s="256"/>
      <c r="H119" s="223" t="str">
        <f t="shared" si="3"/>
        <v/>
      </c>
      <c r="I119" s="238"/>
      <c r="J119" s="238"/>
      <c r="K119" s="239"/>
    </row>
    <row r="120" spans="1:11" ht="45" customHeight="1" x14ac:dyDescent="0.25">
      <c r="A120" s="254" t="str">
        <f>IF('Orçamento-base'!A120&gt;0,'Orçamento-base'!A120,"")</f>
        <v/>
      </c>
      <c r="B120" s="254">
        <f>'Orçamento-base'!B120</f>
        <v>0</v>
      </c>
      <c r="C120" s="254" t="str">
        <f>IF('Orçamento-base'!C120&gt;0,'Orçamento-base'!C120,"")</f>
        <v/>
      </c>
      <c r="D120" s="255" t="str">
        <f>IF('Orçamento-base'!G120&gt;0,'Orçamento-base'!G120,"")</f>
        <v/>
      </c>
      <c r="E120" s="256" t="str">
        <f>IF('Orçamento-base'!H120&gt;0,'Orçamento-base'!H120,"")</f>
        <v/>
      </c>
      <c r="F120" s="257" t="str">
        <f>IF('Orçamento-base'!I120&gt;0,'Orçamento-base'!I120,"")</f>
        <v/>
      </c>
      <c r="G120" s="256"/>
      <c r="H120" s="223" t="str">
        <f t="shared" si="3"/>
        <v/>
      </c>
      <c r="I120" s="238"/>
      <c r="J120" s="238"/>
      <c r="K120" s="239"/>
    </row>
    <row r="121" spans="1:11" ht="45" customHeight="1" x14ac:dyDescent="0.25">
      <c r="A121" s="254" t="str">
        <f>IF('Orçamento-base'!A121&gt;0,'Orçamento-base'!A121,"")</f>
        <v/>
      </c>
      <c r="B121" s="254">
        <f>'Orçamento-base'!B121</f>
        <v>0</v>
      </c>
      <c r="C121" s="254" t="str">
        <f>IF('Orçamento-base'!C121&gt;0,'Orçamento-base'!C121,"")</f>
        <v/>
      </c>
      <c r="D121" s="255" t="str">
        <f>IF('Orçamento-base'!G121&gt;0,'Orçamento-base'!G121,"")</f>
        <v/>
      </c>
      <c r="E121" s="256" t="str">
        <f>IF('Orçamento-base'!H121&gt;0,'Orçamento-base'!H121,"")</f>
        <v/>
      </c>
      <c r="F121" s="257" t="str">
        <f>IF('Orçamento-base'!I121&gt;0,'Orçamento-base'!I121,"")</f>
        <v/>
      </c>
      <c r="G121" s="256"/>
      <c r="H121" s="223" t="str">
        <f t="shared" si="3"/>
        <v/>
      </c>
      <c r="I121" s="238"/>
      <c r="J121" s="238"/>
      <c r="K121" s="239"/>
    </row>
    <row r="122" spans="1:11" ht="45" customHeight="1" x14ac:dyDescent="0.25">
      <c r="A122" s="254" t="str">
        <f>IF('Orçamento-base'!A122&gt;0,'Orçamento-base'!A122,"")</f>
        <v/>
      </c>
      <c r="B122" s="254">
        <f>'Orçamento-base'!B122</f>
        <v>0</v>
      </c>
      <c r="C122" s="254" t="str">
        <f>IF('Orçamento-base'!C122&gt;0,'Orçamento-base'!C122,"")</f>
        <v/>
      </c>
      <c r="D122" s="255" t="str">
        <f>IF('Orçamento-base'!G122&gt;0,'Orçamento-base'!G122,"")</f>
        <v/>
      </c>
      <c r="E122" s="256" t="str">
        <f>IF('Orçamento-base'!H122&gt;0,'Orçamento-base'!H122,"")</f>
        <v/>
      </c>
      <c r="F122" s="257" t="str">
        <f>IF('Orçamento-base'!I122&gt;0,'Orçamento-base'!I122,"")</f>
        <v/>
      </c>
      <c r="G122" s="256"/>
      <c r="H122" s="223" t="str">
        <f t="shared" si="3"/>
        <v/>
      </c>
      <c r="I122" s="238"/>
      <c r="J122" s="238"/>
      <c r="K122" s="239"/>
    </row>
    <row r="123" spans="1:11" ht="45" customHeight="1" x14ac:dyDescent="0.25">
      <c r="A123" s="254" t="str">
        <f>IF('Orçamento-base'!A123&gt;0,'Orçamento-base'!A123,"")</f>
        <v/>
      </c>
      <c r="B123" s="254">
        <f>'Orçamento-base'!B123</f>
        <v>0</v>
      </c>
      <c r="C123" s="254" t="str">
        <f>IF('Orçamento-base'!C123&gt;0,'Orçamento-base'!C123,"")</f>
        <v/>
      </c>
      <c r="D123" s="255" t="str">
        <f>IF('Orçamento-base'!G123&gt;0,'Orçamento-base'!G123,"")</f>
        <v/>
      </c>
      <c r="E123" s="256" t="str">
        <f>IF('Orçamento-base'!H123&gt;0,'Orçamento-base'!H123,"")</f>
        <v/>
      </c>
      <c r="F123" s="257" t="str">
        <f>IF('Orçamento-base'!I123&gt;0,'Orçamento-base'!I123,"")</f>
        <v/>
      </c>
      <c r="G123" s="256"/>
      <c r="H123" s="223" t="str">
        <f t="shared" si="3"/>
        <v/>
      </c>
      <c r="I123" s="238"/>
      <c r="J123" s="238"/>
      <c r="K123" s="239"/>
    </row>
    <row r="124" spans="1:11" ht="45" customHeight="1" x14ac:dyDescent="0.25">
      <c r="A124" s="254" t="str">
        <f>IF('Orçamento-base'!A124&gt;0,'Orçamento-base'!A124,"")</f>
        <v/>
      </c>
      <c r="B124" s="254">
        <f>'Orçamento-base'!B124</f>
        <v>0</v>
      </c>
      <c r="C124" s="254" t="str">
        <f>IF('Orçamento-base'!C124&gt;0,'Orçamento-base'!C124,"")</f>
        <v/>
      </c>
      <c r="D124" s="255" t="str">
        <f>IF('Orçamento-base'!G124&gt;0,'Orçamento-base'!G124,"")</f>
        <v/>
      </c>
      <c r="E124" s="256" t="str">
        <f>IF('Orçamento-base'!H124&gt;0,'Orçamento-base'!H124,"")</f>
        <v/>
      </c>
      <c r="F124" s="257" t="str">
        <f>IF('Orçamento-base'!I124&gt;0,'Orçamento-base'!I124,"")</f>
        <v/>
      </c>
      <c r="G124" s="256"/>
      <c r="H124" s="223" t="str">
        <f t="shared" si="3"/>
        <v/>
      </c>
      <c r="I124" s="238"/>
      <c r="J124" s="238"/>
      <c r="K124" s="239"/>
    </row>
    <row r="125" spans="1:11" ht="45" customHeight="1" x14ac:dyDescent="0.25">
      <c r="A125" s="254" t="str">
        <f>IF('Orçamento-base'!A125&gt;0,'Orçamento-base'!A125,"")</f>
        <v/>
      </c>
      <c r="B125" s="254">
        <f>'Orçamento-base'!B125</f>
        <v>0</v>
      </c>
      <c r="C125" s="254" t="str">
        <f>IF('Orçamento-base'!C125&gt;0,'Orçamento-base'!C125,"")</f>
        <v/>
      </c>
      <c r="D125" s="255" t="str">
        <f>IF('Orçamento-base'!G125&gt;0,'Orçamento-base'!G125,"")</f>
        <v/>
      </c>
      <c r="E125" s="256" t="str">
        <f>IF('Orçamento-base'!H125&gt;0,'Orçamento-base'!H125,"")</f>
        <v/>
      </c>
      <c r="F125" s="257" t="str">
        <f>IF('Orçamento-base'!I125&gt;0,'Orçamento-base'!I125,"")</f>
        <v/>
      </c>
      <c r="G125" s="256"/>
      <c r="H125" s="223" t="str">
        <f t="shared" si="3"/>
        <v/>
      </c>
      <c r="I125" s="238"/>
      <c r="J125" s="238"/>
      <c r="K125" s="239"/>
    </row>
    <row r="126" spans="1:11" ht="45" customHeight="1" x14ac:dyDescent="0.25">
      <c r="A126" s="254" t="str">
        <f>IF('Orçamento-base'!A126&gt;0,'Orçamento-base'!A126,"")</f>
        <v/>
      </c>
      <c r="B126" s="254">
        <f>'Orçamento-base'!B126</f>
        <v>0</v>
      </c>
      <c r="C126" s="254" t="str">
        <f>IF('Orçamento-base'!C126&gt;0,'Orçamento-base'!C126,"")</f>
        <v/>
      </c>
      <c r="D126" s="255" t="str">
        <f>IF('Orçamento-base'!G126&gt;0,'Orçamento-base'!G126,"")</f>
        <v/>
      </c>
      <c r="E126" s="256" t="str">
        <f>IF('Orçamento-base'!H126&gt;0,'Orçamento-base'!H126,"")</f>
        <v/>
      </c>
      <c r="F126" s="257" t="str">
        <f>IF('Orçamento-base'!I126&gt;0,'Orçamento-base'!I126,"")</f>
        <v/>
      </c>
      <c r="G126" s="256"/>
      <c r="H126" s="223" t="str">
        <f t="shared" si="3"/>
        <v/>
      </c>
      <c r="I126" s="238"/>
      <c r="J126" s="238"/>
      <c r="K126" s="239"/>
    </row>
    <row r="127" spans="1:11" ht="45" customHeight="1" x14ac:dyDescent="0.25">
      <c r="A127" s="254" t="str">
        <f>IF('Orçamento-base'!A127&gt;0,'Orçamento-base'!A127,"")</f>
        <v/>
      </c>
      <c r="B127" s="254">
        <f>'Orçamento-base'!B127</f>
        <v>0</v>
      </c>
      <c r="C127" s="254" t="str">
        <f>IF('Orçamento-base'!C127&gt;0,'Orçamento-base'!C127,"")</f>
        <v/>
      </c>
      <c r="D127" s="255" t="str">
        <f>IF('Orçamento-base'!G127&gt;0,'Orçamento-base'!G127,"")</f>
        <v/>
      </c>
      <c r="E127" s="256" t="str">
        <f>IF('Orçamento-base'!H127&gt;0,'Orçamento-base'!H127,"")</f>
        <v/>
      </c>
      <c r="F127" s="257" t="str">
        <f>IF('Orçamento-base'!I127&gt;0,'Orçamento-base'!I127,"")</f>
        <v/>
      </c>
      <c r="G127" s="256"/>
      <c r="H127" s="223" t="str">
        <f t="shared" si="3"/>
        <v/>
      </c>
      <c r="I127" s="238"/>
      <c r="J127" s="238"/>
      <c r="K127" s="239"/>
    </row>
    <row r="128" spans="1:11" ht="45" customHeight="1" x14ac:dyDescent="0.25">
      <c r="A128" s="254" t="str">
        <f>IF('Orçamento-base'!A128&gt;0,'Orçamento-base'!A128,"")</f>
        <v/>
      </c>
      <c r="B128" s="254">
        <f>'Orçamento-base'!B128</f>
        <v>0</v>
      </c>
      <c r="C128" s="254" t="str">
        <f>IF('Orçamento-base'!C128&gt;0,'Orçamento-base'!C128,"")</f>
        <v/>
      </c>
      <c r="D128" s="255" t="str">
        <f>IF('Orçamento-base'!G128&gt;0,'Orçamento-base'!G128,"")</f>
        <v/>
      </c>
      <c r="E128" s="256" t="str">
        <f>IF('Orçamento-base'!H128&gt;0,'Orçamento-base'!H128,"")</f>
        <v/>
      </c>
      <c r="F128" s="257" t="str">
        <f>IF('Orçamento-base'!I128&gt;0,'Orçamento-base'!I128,"")</f>
        <v/>
      </c>
      <c r="G128" s="256"/>
      <c r="H128" s="223" t="str">
        <f t="shared" si="3"/>
        <v/>
      </c>
      <c r="I128" s="238"/>
      <c r="J128" s="238"/>
      <c r="K128" s="239"/>
    </row>
    <row r="129" spans="1:11" ht="45" customHeight="1" x14ac:dyDescent="0.25">
      <c r="A129" s="254" t="str">
        <f>IF('Orçamento-base'!A129&gt;0,'Orçamento-base'!A129,"")</f>
        <v/>
      </c>
      <c r="B129" s="254">
        <f>'Orçamento-base'!B129</f>
        <v>0</v>
      </c>
      <c r="C129" s="254" t="str">
        <f>IF('Orçamento-base'!C129&gt;0,'Orçamento-base'!C129,"")</f>
        <v/>
      </c>
      <c r="D129" s="255" t="str">
        <f>IF('Orçamento-base'!G129&gt;0,'Orçamento-base'!G129,"")</f>
        <v/>
      </c>
      <c r="E129" s="256" t="str">
        <f>IF('Orçamento-base'!H129&gt;0,'Orçamento-base'!H129,"")</f>
        <v/>
      </c>
      <c r="F129" s="257" t="str">
        <f>IF('Orçamento-base'!I129&gt;0,'Orçamento-base'!I129,"")</f>
        <v/>
      </c>
      <c r="G129" s="256"/>
      <c r="H129" s="223" t="str">
        <f t="shared" si="3"/>
        <v/>
      </c>
      <c r="I129" s="238"/>
      <c r="J129" s="238"/>
      <c r="K129" s="239"/>
    </row>
    <row r="130" spans="1:11" ht="45" customHeight="1" x14ac:dyDescent="0.25">
      <c r="A130" s="254" t="str">
        <f>IF('Orçamento-base'!A130&gt;0,'Orçamento-base'!A130,"")</f>
        <v/>
      </c>
      <c r="B130" s="254">
        <f>'Orçamento-base'!B130</f>
        <v>0</v>
      </c>
      <c r="C130" s="254" t="str">
        <f>IF('Orçamento-base'!C130&gt;0,'Orçamento-base'!C130,"")</f>
        <v/>
      </c>
      <c r="D130" s="255" t="str">
        <f>IF('Orçamento-base'!G130&gt;0,'Orçamento-base'!G130,"")</f>
        <v/>
      </c>
      <c r="E130" s="256" t="str">
        <f>IF('Orçamento-base'!H130&gt;0,'Orçamento-base'!H130,"")</f>
        <v/>
      </c>
      <c r="F130" s="257" t="str">
        <f>IF('Orçamento-base'!I130&gt;0,'Orçamento-base'!I130,"")</f>
        <v/>
      </c>
      <c r="G130" s="256"/>
      <c r="H130" s="223" t="str">
        <f t="shared" si="3"/>
        <v/>
      </c>
      <c r="I130" s="238"/>
      <c r="J130" s="238"/>
      <c r="K130" s="239"/>
    </row>
    <row r="131" spans="1:11" ht="45" customHeight="1" x14ac:dyDescent="0.25">
      <c r="A131" s="254" t="str">
        <f>IF('Orçamento-base'!A131&gt;0,'Orçamento-base'!A131,"")</f>
        <v/>
      </c>
      <c r="B131" s="254">
        <f>'Orçamento-base'!B131</f>
        <v>0</v>
      </c>
      <c r="C131" s="254" t="str">
        <f>IF('Orçamento-base'!C131&gt;0,'Orçamento-base'!C131,"")</f>
        <v/>
      </c>
      <c r="D131" s="255" t="str">
        <f>IF('Orçamento-base'!G131&gt;0,'Orçamento-base'!G131,"")</f>
        <v/>
      </c>
      <c r="E131" s="256" t="str">
        <f>IF('Orçamento-base'!H131&gt;0,'Orçamento-base'!H131,"")</f>
        <v/>
      </c>
      <c r="F131" s="257" t="str">
        <f>IF('Orçamento-base'!I131&gt;0,'Orçamento-base'!I131,"")</f>
        <v/>
      </c>
      <c r="G131" s="256"/>
      <c r="H131" s="223" t="str">
        <f t="shared" si="3"/>
        <v/>
      </c>
      <c r="I131" s="238"/>
      <c r="J131" s="238"/>
      <c r="K131" s="239"/>
    </row>
    <row r="132" spans="1:11" ht="45" customHeight="1" x14ac:dyDescent="0.25">
      <c r="A132" s="254" t="str">
        <f>IF('Orçamento-base'!A132&gt;0,'Orçamento-base'!A132,"")</f>
        <v/>
      </c>
      <c r="B132" s="254">
        <f>'Orçamento-base'!B132</f>
        <v>0</v>
      </c>
      <c r="C132" s="254" t="str">
        <f>IF('Orçamento-base'!C132&gt;0,'Orçamento-base'!C132,"")</f>
        <v/>
      </c>
      <c r="D132" s="255" t="str">
        <f>IF('Orçamento-base'!G132&gt;0,'Orçamento-base'!G132,"")</f>
        <v/>
      </c>
      <c r="E132" s="256" t="str">
        <f>IF('Orçamento-base'!H132&gt;0,'Orçamento-base'!H132,"")</f>
        <v/>
      </c>
      <c r="F132" s="257" t="str">
        <f>IF('Orçamento-base'!I132&gt;0,'Orçamento-base'!I132,"")</f>
        <v/>
      </c>
      <c r="G132" s="256"/>
      <c r="H132" s="223" t="str">
        <f t="shared" si="3"/>
        <v/>
      </c>
      <c r="I132" s="238"/>
      <c r="J132" s="238"/>
      <c r="K132" s="239"/>
    </row>
    <row r="133" spans="1:11" ht="45" customHeight="1" x14ac:dyDescent="0.25">
      <c r="A133" s="254" t="str">
        <f>IF('Orçamento-base'!A133&gt;0,'Orçamento-base'!A133,"")</f>
        <v/>
      </c>
      <c r="B133" s="254">
        <f>'Orçamento-base'!B133</f>
        <v>0</v>
      </c>
      <c r="C133" s="254" t="str">
        <f>IF('Orçamento-base'!C133&gt;0,'Orçamento-base'!C133,"")</f>
        <v/>
      </c>
      <c r="D133" s="255" t="str">
        <f>IF('Orçamento-base'!G133&gt;0,'Orçamento-base'!G133,"")</f>
        <v/>
      </c>
      <c r="E133" s="256" t="str">
        <f>IF('Orçamento-base'!H133&gt;0,'Orçamento-base'!H133,"")</f>
        <v/>
      </c>
      <c r="F133" s="257" t="str">
        <f>IF('Orçamento-base'!I133&gt;0,'Orçamento-base'!I133,"")</f>
        <v/>
      </c>
      <c r="G133" s="256"/>
      <c r="H133" s="223" t="str">
        <f t="shared" si="3"/>
        <v/>
      </c>
      <c r="I133" s="238"/>
      <c r="J133" s="238"/>
      <c r="K133" s="239"/>
    </row>
    <row r="134" spans="1:11" ht="45" customHeight="1" x14ac:dyDescent="0.25">
      <c r="A134" s="254" t="str">
        <f>IF('Orçamento-base'!A134&gt;0,'Orçamento-base'!A134,"")</f>
        <v/>
      </c>
      <c r="B134" s="254">
        <f>'Orçamento-base'!B134</f>
        <v>0</v>
      </c>
      <c r="C134" s="254" t="str">
        <f>IF('Orçamento-base'!C134&gt;0,'Orçamento-base'!C134,"")</f>
        <v/>
      </c>
      <c r="D134" s="255" t="str">
        <f>IF('Orçamento-base'!G134&gt;0,'Orçamento-base'!G134,"")</f>
        <v/>
      </c>
      <c r="E134" s="256" t="str">
        <f>IF('Orçamento-base'!H134&gt;0,'Orçamento-base'!H134,"")</f>
        <v/>
      </c>
      <c r="F134" s="257" t="str">
        <f>IF('Orçamento-base'!I134&gt;0,'Orçamento-base'!I134,"")</f>
        <v/>
      </c>
      <c r="G134" s="256"/>
      <c r="H134" s="223" t="str">
        <f t="shared" si="3"/>
        <v/>
      </c>
      <c r="I134" s="238"/>
      <c r="J134" s="238"/>
      <c r="K134" s="239"/>
    </row>
    <row r="135" spans="1:11" ht="45" customHeight="1" x14ac:dyDescent="0.25">
      <c r="A135" s="254" t="str">
        <f>IF('Orçamento-base'!A135&gt;0,'Orçamento-base'!A135,"")</f>
        <v/>
      </c>
      <c r="B135" s="254">
        <f>'Orçamento-base'!B135</f>
        <v>0</v>
      </c>
      <c r="C135" s="254" t="str">
        <f>IF('Orçamento-base'!C135&gt;0,'Orçamento-base'!C135,"")</f>
        <v/>
      </c>
      <c r="D135" s="255" t="str">
        <f>IF('Orçamento-base'!G135&gt;0,'Orçamento-base'!G135,"")</f>
        <v/>
      </c>
      <c r="E135" s="256" t="str">
        <f>IF('Orçamento-base'!H135&gt;0,'Orçamento-base'!H135,"")</f>
        <v/>
      </c>
      <c r="F135" s="257" t="str">
        <f>IF('Orçamento-base'!I135&gt;0,'Orçamento-base'!I135,"")</f>
        <v/>
      </c>
      <c r="G135" s="256"/>
      <c r="H135" s="223" t="str">
        <f t="shared" si="3"/>
        <v/>
      </c>
      <c r="I135" s="238"/>
      <c r="J135" s="238"/>
      <c r="K135" s="239"/>
    </row>
    <row r="136" spans="1:11" ht="45" customHeight="1" x14ac:dyDescent="0.25">
      <c r="A136" s="254" t="str">
        <f>IF('Orçamento-base'!A136&gt;0,'Orçamento-base'!A136,"")</f>
        <v/>
      </c>
      <c r="B136" s="254">
        <f>'Orçamento-base'!B136</f>
        <v>0</v>
      </c>
      <c r="C136" s="254" t="str">
        <f>IF('Orçamento-base'!C136&gt;0,'Orçamento-base'!C136,"")</f>
        <v/>
      </c>
      <c r="D136" s="255" t="str">
        <f>IF('Orçamento-base'!G136&gt;0,'Orçamento-base'!G136,"")</f>
        <v/>
      </c>
      <c r="E136" s="256" t="str">
        <f>IF('Orçamento-base'!H136&gt;0,'Orçamento-base'!H136,"")</f>
        <v/>
      </c>
      <c r="F136" s="257" t="str">
        <f>IF('Orçamento-base'!I136&gt;0,'Orçamento-base'!I136,"")</f>
        <v/>
      </c>
      <c r="G136" s="256"/>
      <c r="H136" s="223" t="str">
        <f t="shared" si="3"/>
        <v/>
      </c>
      <c r="I136" s="238"/>
      <c r="J136" s="238"/>
      <c r="K136" s="239"/>
    </row>
    <row r="137" spans="1:11" ht="45" customHeight="1" x14ac:dyDescent="0.25">
      <c r="A137" s="254" t="str">
        <f>IF('Orçamento-base'!A137&gt;0,'Orçamento-base'!A137,"")</f>
        <v/>
      </c>
      <c r="B137" s="254">
        <f>'Orçamento-base'!B137</f>
        <v>0</v>
      </c>
      <c r="C137" s="254" t="str">
        <f>IF('Orçamento-base'!C137&gt;0,'Orçamento-base'!C137,"")</f>
        <v/>
      </c>
      <c r="D137" s="255" t="str">
        <f>IF('Orçamento-base'!G137&gt;0,'Orçamento-base'!G137,"")</f>
        <v/>
      </c>
      <c r="E137" s="256" t="str">
        <f>IF('Orçamento-base'!H137&gt;0,'Orçamento-base'!H137,"")</f>
        <v/>
      </c>
      <c r="F137" s="257" t="str">
        <f>IF('Orçamento-base'!I137&gt;0,'Orçamento-base'!I137,"")</f>
        <v/>
      </c>
      <c r="G137" s="256"/>
      <c r="H137" s="223" t="str">
        <f t="shared" si="3"/>
        <v/>
      </c>
      <c r="I137" s="238"/>
      <c r="J137" s="238"/>
      <c r="K137" s="239"/>
    </row>
    <row r="138" spans="1:11" ht="45" customHeight="1" x14ac:dyDescent="0.25">
      <c r="A138" s="254" t="str">
        <f>IF('Orçamento-base'!A138&gt;0,'Orçamento-base'!A138,"")</f>
        <v/>
      </c>
      <c r="B138" s="254">
        <f>'Orçamento-base'!B138</f>
        <v>0</v>
      </c>
      <c r="C138" s="254" t="str">
        <f>IF('Orçamento-base'!C138&gt;0,'Orçamento-base'!C138,"")</f>
        <v/>
      </c>
      <c r="D138" s="255" t="str">
        <f>IF('Orçamento-base'!G138&gt;0,'Orçamento-base'!G138,"")</f>
        <v/>
      </c>
      <c r="E138" s="256" t="str">
        <f>IF('Orçamento-base'!H138&gt;0,'Orçamento-base'!H138,"")</f>
        <v/>
      </c>
      <c r="F138" s="257" t="str">
        <f>IF('Orçamento-base'!I138&gt;0,'Orçamento-base'!I138,"")</f>
        <v/>
      </c>
      <c r="G138" s="256"/>
      <c r="H138" s="223" t="str">
        <f t="shared" si="3"/>
        <v/>
      </c>
      <c r="I138" s="238"/>
      <c r="J138" s="238"/>
      <c r="K138" s="239"/>
    </row>
    <row r="139" spans="1:11" ht="45" customHeight="1" x14ac:dyDescent="0.25">
      <c r="A139" s="254" t="str">
        <f>IF('Orçamento-base'!A139&gt;0,'Orçamento-base'!A139,"")</f>
        <v/>
      </c>
      <c r="B139" s="254">
        <f>'Orçamento-base'!B139</f>
        <v>0</v>
      </c>
      <c r="C139" s="254" t="str">
        <f>IF('Orçamento-base'!C139&gt;0,'Orçamento-base'!C139,"")</f>
        <v/>
      </c>
      <c r="D139" s="255" t="str">
        <f>IF('Orçamento-base'!G139&gt;0,'Orçamento-base'!G139,"")</f>
        <v/>
      </c>
      <c r="E139" s="256" t="str">
        <f>IF('Orçamento-base'!H139&gt;0,'Orçamento-base'!H139,"")</f>
        <v/>
      </c>
      <c r="F139" s="257" t="str">
        <f>IF('Orçamento-base'!I139&gt;0,'Orçamento-base'!I139,"")</f>
        <v/>
      </c>
      <c r="G139" s="256"/>
      <c r="H139" s="223" t="str">
        <f t="shared" si="3"/>
        <v/>
      </c>
      <c r="I139" s="238"/>
      <c r="J139" s="238"/>
      <c r="K139" s="239"/>
    </row>
    <row r="140" spans="1:11" ht="45" customHeight="1" x14ac:dyDescent="0.25">
      <c r="A140" s="254" t="str">
        <f>IF('Orçamento-base'!A140&gt;0,'Orçamento-base'!A140,"")</f>
        <v/>
      </c>
      <c r="B140" s="254">
        <f>'Orçamento-base'!B140</f>
        <v>0</v>
      </c>
      <c r="C140" s="254" t="str">
        <f>IF('Orçamento-base'!C140&gt;0,'Orçamento-base'!C140,"")</f>
        <v/>
      </c>
      <c r="D140" s="255" t="str">
        <f>IF('Orçamento-base'!G140&gt;0,'Orçamento-base'!G140,"")</f>
        <v/>
      </c>
      <c r="E140" s="256" t="str">
        <f>IF('Orçamento-base'!H140&gt;0,'Orçamento-base'!H140,"")</f>
        <v/>
      </c>
      <c r="F140" s="257" t="str">
        <f>IF('Orçamento-base'!I140&gt;0,'Orçamento-base'!I140,"")</f>
        <v/>
      </c>
      <c r="G140" s="256"/>
      <c r="H140" s="223" t="str">
        <f t="shared" si="3"/>
        <v/>
      </c>
      <c r="I140" s="238"/>
      <c r="J140" s="238"/>
      <c r="K140" s="239"/>
    </row>
    <row r="141" spans="1:11" ht="45" customHeight="1" x14ac:dyDescent="0.25">
      <c r="A141" s="254" t="str">
        <f>IF('Orçamento-base'!A141&gt;0,'Orçamento-base'!A141,"")</f>
        <v/>
      </c>
      <c r="B141" s="254">
        <f>'Orçamento-base'!B141</f>
        <v>0</v>
      </c>
      <c r="C141" s="254" t="str">
        <f>IF('Orçamento-base'!C141&gt;0,'Orçamento-base'!C141,"")</f>
        <v/>
      </c>
      <c r="D141" s="255" t="str">
        <f>IF('Orçamento-base'!G141&gt;0,'Orçamento-base'!G141,"")</f>
        <v/>
      </c>
      <c r="E141" s="256" t="str">
        <f>IF('Orçamento-base'!H141&gt;0,'Orçamento-base'!H141,"")</f>
        <v/>
      </c>
      <c r="F141" s="257" t="str">
        <f>IF('Orçamento-base'!I141&gt;0,'Orçamento-base'!I141,"")</f>
        <v/>
      </c>
      <c r="G141" s="256"/>
      <c r="H141" s="223" t="str">
        <f t="shared" si="3"/>
        <v/>
      </c>
      <c r="I141" s="238"/>
      <c r="J141" s="238"/>
      <c r="K141" s="239"/>
    </row>
    <row r="142" spans="1:11" ht="45" customHeight="1" x14ac:dyDescent="0.25">
      <c r="A142" s="254" t="str">
        <f>IF('Orçamento-base'!A142&gt;0,'Orçamento-base'!A142,"")</f>
        <v/>
      </c>
      <c r="B142" s="254">
        <f>'Orçamento-base'!B142</f>
        <v>0</v>
      </c>
      <c r="C142" s="254" t="str">
        <f>IF('Orçamento-base'!C142&gt;0,'Orçamento-base'!C142,"")</f>
        <v/>
      </c>
      <c r="D142" s="255" t="str">
        <f>IF('Orçamento-base'!G142&gt;0,'Orçamento-base'!G142,"")</f>
        <v/>
      </c>
      <c r="E142" s="256" t="str">
        <f>IF('Orçamento-base'!H142&gt;0,'Orçamento-base'!H142,"")</f>
        <v/>
      </c>
      <c r="F142" s="257" t="str">
        <f>IF('Orçamento-base'!I142&gt;0,'Orçamento-base'!I142,"")</f>
        <v/>
      </c>
      <c r="G142" s="256"/>
      <c r="H142" s="223" t="str">
        <f t="shared" ref="H142:H205" si="4">IFERROR(IF(E142*G142&gt;0,ROUND(ROUND(E142,3)*ROUND(G142,3),2),""),"")</f>
        <v/>
      </c>
      <c r="I142" s="238"/>
      <c r="J142" s="238"/>
      <c r="K142" s="239"/>
    </row>
    <row r="143" spans="1:11" ht="45" customHeight="1" x14ac:dyDescent="0.25">
      <c r="A143" s="254" t="str">
        <f>IF('Orçamento-base'!A143&gt;0,'Orçamento-base'!A143,"")</f>
        <v/>
      </c>
      <c r="B143" s="254">
        <f>'Orçamento-base'!B143</f>
        <v>0</v>
      </c>
      <c r="C143" s="254" t="str">
        <f>IF('Orçamento-base'!C143&gt;0,'Orçamento-base'!C143,"")</f>
        <v/>
      </c>
      <c r="D143" s="255" t="str">
        <f>IF('Orçamento-base'!G143&gt;0,'Orçamento-base'!G143,"")</f>
        <v/>
      </c>
      <c r="E143" s="256" t="str">
        <f>IF('Orçamento-base'!H143&gt;0,'Orçamento-base'!H143,"")</f>
        <v/>
      </c>
      <c r="F143" s="257" t="str">
        <f>IF('Orçamento-base'!I143&gt;0,'Orçamento-base'!I143,"")</f>
        <v/>
      </c>
      <c r="G143" s="256"/>
      <c r="H143" s="223" t="str">
        <f t="shared" si="4"/>
        <v/>
      </c>
      <c r="I143" s="238"/>
      <c r="J143" s="238"/>
      <c r="K143" s="239"/>
    </row>
    <row r="144" spans="1:11" ht="45" customHeight="1" x14ac:dyDescent="0.25">
      <c r="A144" s="254" t="str">
        <f>IF('Orçamento-base'!A144&gt;0,'Orçamento-base'!A144,"")</f>
        <v/>
      </c>
      <c r="B144" s="254">
        <f>'Orçamento-base'!B144</f>
        <v>0</v>
      </c>
      <c r="C144" s="254" t="str">
        <f>IF('Orçamento-base'!C144&gt;0,'Orçamento-base'!C144,"")</f>
        <v/>
      </c>
      <c r="D144" s="255" t="str">
        <f>IF('Orçamento-base'!G144&gt;0,'Orçamento-base'!G144,"")</f>
        <v/>
      </c>
      <c r="E144" s="256" t="str">
        <f>IF('Orçamento-base'!H144&gt;0,'Orçamento-base'!H144,"")</f>
        <v/>
      </c>
      <c r="F144" s="257" t="str">
        <f>IF('Orçamento-base'!I144&gt;0,'Orçamento-base'!I144,"")</f>
        <v/>
      </c>
      <c r="G144" s="256"/>
      <c r="H144" s="223" t="str">
        <f t="shared" si="4"/>
        <v/>
      </c>
      <c r="I144" s="238"/>
      <c r="J144" s="238"/>
      <c r="K144" s="239"/>
    </row>
    <row r="145" spans="1:11" ht="45" customHeight="1" x14ac:dyDescent="0.25">
      <c r="A145" s="254" t="str">
        <f>IF('Orçamento-base'!A145&gt;0,'Orçamento-base'!A145,"")</f>
        <v/>
      </c>
      <c r="B145" s="254">
        <f>'Orçamento-base'!B145</f>
        <v>0</v>
      </c>
      <c r="C145" s="254" t="str">
        <f>IF('Orçamento-base'!C145&gt;0,'Orçamento-base'!C145,"")</f>
        <v/>
      </c>
      <c r="D145" s="255" t="str">
        <f>IF('Orçamento-base'!G145&gt;0,'Orçamento-base'!G145,"")</f>
        <v/>
      </c>
      <c r="E145" s="256" t="str">
        <f>IF('Orçamento-base'!H145&gt;0,'Orçamento-base'!H145,"")</f>
        <v/>
      </c>
      <c r="F145" s="257" t="str">
        <f>IF('Orçamento-base'!I145&gt;0,'Orçamento-base'!I145,"")</f>
        <v/>
      </c>
      <c r="G145" s="256"/>
      <c r="H145" s="223" t="str">
        <f t="shared" si="4"/>
        <v/>
      </c>
      <c r="I145" s="238"/>
      <c r="J145" s="238"/>
      <c r="K145" s="239"/>
    </row>
    <row r="146" spans="1:11" ht="45" customHeight="1" x14ac:dyDescent="0.25">
      <c r="A146" s="254" t="str">
        <f>IF('Orçamento-base'!A146&gt;0,'Orçamento-base'!A146,"")</f>
        <v/>
      </c>
      <c r="B146" s="254">
        <f>'Orçamento-base'!B146</f>
        <v>0</v>
      </c>
      <c r="C146" s="254" t="str">
        <f>IF('Orçamento-base'!C146&gt;0,'Orçamento-base'!C146,"")</f>
        <v/>
      </c>
      <c r="D146" s="255" t="str">
        <f>IF('Orçamento-base'!G146&gt;0,'Orçamento-base'!G146,"")</f>
        <v/>
      </c>
      <c r="E146" s="256" t="str">
        <f>IF('Orçamento-base'!H146&gt;0,'Orçamento-base'!H146,"")</f>
        <v/>
      </c>
      <c r="F146" s="257" t="str">
        <f>IF('Orçamento-base'!I146&gt;0,'Orçamento-base'!I146,"")</f>
        <v/>
      </c>
      <c r="G146" s="256"/>
      <c r="H146" s="223" t="str">
        <f t="shared" si="4"/>
        <v/>
      </c>
      <c r="I146" s="238"/>
      <c r="J146" s="238"/>
      <c r="K146" s="239"/>
    </row>
    <row r="147" spans="1:11" ht="45" customHeight="1" x14ac:dyDescent="0.25">
      <c r="A147" s="254" t="str">
        <f>IF('Orçamento-base'!A147&gt;0,'Orçamento-base'!A147,"")</f>
        <v/>
      </c>
      <c r="B147" s="254">
        <f>'Orçamento-base'!B147</f>
        <v>0</v>
      </c>
      <c r="C147" s="254" t="str">
        <f>IF('Orçamento-base'!C147&gt;0,'Orçamento-base'!C147,"")</f>
        <v/>
      </c>
      <c r="D147" s="255" t="str">
        <f>IF('Orçamento-base'!G147&gt;0,'Orçamento-base'!G147,"")</f>
        <v/>
      </c>
      <c r="E147" s="256" t="str">
        <f>IF('Orçamento-base'!H147&gt;0,'Orçamento-base'!H147,"")</f>
        <v/>
      </c>
      <c r="F147" s="257" t="str">
        <f>IF('Orçamento-base'!I147&gt;0,'Orçamento-base'!I147,"")</f>
        <v/>
      </c>
      <c r="G147" s="256"/>
      <c r="H147" s="223" t="str">
        <f t="shared" si="4"/>
        <v/>
      </c>
      <c r="I147" s="238"/>
      <c r="J147" s="238"/>
      <c r="K147" s="239"/>
    </row>
    <row r="148" spans="1:11" ht="45" customHeight="1" x14ac:dyDescent="0.25">
      <c r="A148" s="254" t="str">
        <f>IF('Orçamento-base'!A148&gt;0,'Orçamento-base'!A148,"")</f>
        <v/>
      </c>
      <c r="B148" s="254">
        <f>'Orçamento-base'!B148</f>
        <v>0</v>
      </c>
      <c r="C148" s="254" t="str">
        <f>IF('Orçamento-base'!C148&gt;0,'Orçamento-base'!C148,"")</f>
        <v/>
      </c>
      <c r="D148" s="255" t="str">
        <f>IF('Orçamento-base'!G148&gt;0,'Orçamento-base'!G148,"")</f>
        <v/>
      </c>
      <c r="E148" s="256" t="str">
        <f>IF('Orçamento-base'!H148&gt;0,'Orçamento-base'!H148,"")</f>
        <v/>
      </c>
      <c r="F148" s="257" t="str">
        <f>IF('Orçamento-base'!I148&gt;0,'Orçamento-base'!I148,"")</f>
        <v/>
      </c>
      <c r="G148" s="256"/>
      <c r="H148" s="223" t="str">
        <f t="shared" si="4"/>
        <v/>
      </c>
      <c r="I148" s="238"/>
      <c r="J148" s="238"/>
      <c r="K148" s="239"/>
    </row>
    <row r="149" spans="1:11" ht="45" customHeight="1" x14ac:dyDescent="0.25">
      <c r="A149" s="254" t="str">
        <f>IF('Orçamento-base'!A149&gt;0,'Orçamento-base'!A149,"")</f>
        <v/>
      </c>
      <c r="B149" s="254">
        <f>'Orçamento-base'!B149</f>
        <v>0</v>
      </c>
      <c r="C149" s="254" t="str">
        <f>IF('Orçamento-base'!C149&gt;0,'Orçamento-base'!C149,"")</f>
        <v/>
      </c>
      <c r="D149" s="255" t="str">
        <f>IF('Orçamento-base'!G149&gt;0,'Orçamento-base'!G149,"")</f>
        <v/>
      </c>
      <c r="E149" s="256" t="str">
        <f>IF('Orçamento-base'!H149&gt;0,'Orçamento-base'!H149,"")</f>
        <v/>
      </c>
      <c r="F149" s="257" t="str">
        <f>IF('Orçamento-base'!I149&gt;0,'Orçamento-base'!I149,"")</f>
        <v/>
      </c>
      <c r="G149" s="256"/>
      <c r="H149" s="223" t="str">
        <f t="shared" si="4"/>
        <v/>
      </c>
      <c r="I149" s="238"/>
      <c r="J149" s="238"/>
      <c r="K149" s="239"/>
    </row>
    <row r="150" spans="1:11" ht="45" customHeight="1" x14ac:dyDescent="0.25">
      <c r="A150" s="254" t="str">
        <f>IF('Orçamento-base'!A150&gt;0,'Orçamento-base'!A150,"")</f>
        <v/>
      </c>
      <c r="B150" s="254">
        <f>'Orçamento-base'!B150</f>
        <v>0</v>
      </c>
      <c r="C150" s="254" t="str">
        <f>IF('Orçamento-base'!C150&gt;0,'Orçamento-base'!C150,"")</f>
        <v/>
      </c>
      <c r="D150" s="255" t="str">
        <f>IF('Orçamento-base'!G150&gt;0,'Orçamento-base'!G150,"")</f>
        <v/>
      </c>
      <c r="E150" s="256" t="str">
        <f>IF('Orçamento-base'!H150&gt;0,'Orçamento-base'!H150,"")</f>
        <v/>
      </c>
      <c r="F150" s="257" t="str">
        <f>IF('Orçamento-base'!I150&gt;0,'Orçamento-base'!I150,"")</f>
        <v/>
      </c>
      <c r="G150" s="256"/>
      <c r="H150" s="223" t="str">
        <f t="shared" si="4"/>
        <v/>
      </c>
      <c r="I150" s="238"/>
      <c r="J150" s="238"/>
      <c r="K150" s="239"/>
    </row>
    <row r="151" spans="1:11" ht="45" customHeight="1" x14ac:dyDescent="0.25">
      <c r="A151" s="254" t="str">
        <f>IF('Orçamento-base'!A151&gt;0,'Orçamento-base'!A151,"")</f>
        <v/>
      </c>
      <c r="B151" s="254">
        <f>'Orçamento-base'!B151</f>
        <v>0</v>
      </c>
      <c r="C151" s="254" t="str">
        <f>IF('Orçamento-base'!C151&gt;0,'Orçamento-base'!C151,"")</f>
        <v/>
      </c>
      <c r="D151" s="255" t="str">
        <f>IF('Orçamento-base'!G151&gt;0,'Orçamento-base'!G151,"")</f>
        <v/>
      </c>
      <c r="E151" s="256" t="str">
        <f>IF('Orçamento-base'!H151&gt;0,'Orçamento-base'!H151,"")</f>
        <v/>
      </c>
      <c r="F151" s="257" t="str">
        <f>IF('Orçamento-base'!I151&gt;0,'Orçamento-base'!I151,"")</f>
        <v/>
      </c>
      <c r="G151" s="256"/>
      <c r="H151" s="223" t="str">
        <f t="shared" si="4"/>
        <v/>
      </c>
      <c r="I151" s="238"/>
      <c r="J151" s="238"/>
      <c r="K151" s="239"/>
    </row>
    <row r="152" spans="1:11" ht="45" customHeight="1" x14ac:dyDescent="0.25">
      <c r="A152" s="254" t="str">
        <f>IF('Orçamento-base'!A152&gt;0,'Orçamento-base'!A152,"")</f>
        <v/>
      </c>
      <c r="B152" s="254">
        <f>'Orçamento-base'!B152</f>
        <v>0</v>
      </c>
      <c r="C152" s="254" t="str">
        <f>IF('Orçamento-base'!C152&gt;0,'Orçamento-base'!C152,"")</f>
        <v/>
      </c>
      <c r="D152" s="255" t="str">
        <f>IF('Orçamento-base'!G152&gt;0,'Orçamento-base'!G152,"")</f>
        <v/>
      </c>
      <c r="E152" s="256" t="str">
        <f>IF('Orçamento-base'!H152&gt;0,'Orçamento-base'!H152,"")</f>
        <v/>
      </c>
      <c r="F152" s="257" t="str">
        <f>IF('Orçamento-base'!I152&gt;0,'Orçamento-base'!I152,"")</f>
        <v/>
      </c>
      <c r="G152" s="256"/>
      <c r="H152" s="223" t="str">
        <f t="shared" si="4"/>
        <v/>
      </c>
      <c r="I152" s="238"/>
      <c r="J152" s="238"/>
      <c r="K152" s="239"/>
    </row>
    <row r="153" spans="1:11" ht="45" customHeight="1" x14ac:dyDescent="0.25">
      <c r="A153" s="254" t="str">
        <f>IF('Orçamento-base'!A153&gt;0,'Orçamento-base'!A153,"")</f>
        <v/>
      </c>
      <c r="B153" s="254">
        <f>'Orçamento-base'!B153</f>
        <v>0</v>
      </c>
      <c r="C153" s="254" t="str">
        <f>IF('Orçamento-base'!C153&gt;0,'Orçamento-base'!C153,"")</f>
        <v/>
      </c>
      <c r="D153" s="255" t="str">
        <f>IF('Orçamento-base'!G153&gt;0,'Orçamento-base'!G153,"")</f>
        <v/>
      </c>
      <c r="E153" s="256" t="str">
        <f>IF('Orçamento-base'!H153&gt;0,'Orçamento-base'!H153,"")</f>
        <v/>
      </c>
      <c r="F153" s="257" t="str">
        <f>IF('Orçamento-base'!I153&gt;0,'Orçamento-base'!I153,"")</f>
        <v/>
      </c>
      <c r="G153" s="256"/>
      <c r="H153" s="223" t="str">
        <f t="shared" si="4"/>
        <v/>
      </c>
      <c r="I153" s="238"/>
      <c r="J153" s="238"/>
      <c r="K153" s="239"/>
    </row>
    <row r="154" spans="1:11" ht="45" customHeight="1" x14ac:dyDescent="0.25">
      <c r="A154" s="254" t="str">
        <f>IF('Orçamento-base'!A154&gt;0,'Orçamento-base'!A154,"")</f>
        <v/>
      </c>
      <c r="B154" s="254">
        <f>'Orçamento-base'!B154</f>
        <v>0</v>
      </c>
      <c r="C154" s="254" t="str">
        <f>IF('Orçamento-base'!C154&gt;0,'Orçamento-base'!C154,"")</f>
        <v/>
      </c>
      <c r="D154" s="255" t="str">
        <f>IF('Orçamento-base'!G154&gt;0,'Orçamento-base'!G154,"")</f>
        <v/>
      </c>
      <c r="E154" s="256" t="str">
        <f>IF('Orçamento-base'!H154&gt;0,'Orçamento-base'!H154,"")</f>
        <v/>
      </c>
      <c r="F154" s="257" t="str">
        <f>IF('Orçamento-base'!I154&gt;0,'Orçamento-base'!I154,"")</f>
        <v/>
      </c>
      <c r="G154" s="256"/>
      <c r="H154" s="223" t="str">
        <f t="shared" si="4"/>
        <v/>
      </c>
      <c r="I154" s="238"/>
      <c r="J154" s="238"/>
      <c r="K154" s="239"/>
    </row>
    <row r="155" spans="1:11" ht="45" customHeight="1" x14ac:dyDescent="0.25">
      <c r="A155" s="254" t="str">
        <f>IF('Orçamento-base'!A155&gt;0,'Orçamento-base'!A155,"")</f>
        <v/>
      </c>
      <c r="B155" s="254">
        <f>'Orçamento-base'!B155</f>
        <v>0</v>
      </c>
      <c r="C155" s="254" t="str">
        <f>IF('Orçamento-base'!C155&gt;0,'Orçamento-base'!C155,"")</f>
        <v/>
      </c>
      <c r="D155" s="255" t="str">
        <f>IF('Orçamento-base'!G155&gt;0,'Orçamento-base'!G155,"")</f>
        <v/>
      </c>
      <c r="E155" s="256" t="str">
        <f>IF('Orçamento-base'!H155&gt;0,'Orçamento-base'!H155,"")</f>
        <v/>
      </c>
      <c r="F155" s="257" t="str">
        <f>IF('Orçamento-base'!I155&gt;0,'Orçamento-base'!I155,"")</f>
        <v/>
      </c>
      <c r="G155" s="256"/>
      <c r="H155" s="223" t="str">
        <f t="shared" si="4"/>
        <v/>
      </c>
      <c r="I155" s="238"/>
      <c r="J155" s="238"/>
      <c r="K155" s="239"/>
    </row>
    <row r="156" spans="1:11" ht="45" customHeight="1" x14ac:dyDescent="0.25">
      <c r="A156" s="254" t="str">
        <f>IF('Orçamento-base'!A156&gt;0,'Orçamento-base'!A156,"")</f>
        <v/>
      </c>
      <c r="B156" s="254">
        <f>'Orçamento-base'!B156</f>
        <v>0</v>
      </c>
      <c r="C156" s="254" t="str">
        <f>IF('Orçamento-base'!C156&gt;0,'Orçamento-base'!C156,"")</f>
        <v/>
      </c>
      <c r="D156" s="255" t="str">
        <f>IF('Orçamento-base'!G156&gt;0,'Orçamento-base'!G156,"")</f>
        <v/>
      </c>
      <c r="E156" s="256" t="str">
        <f>IF('Orçamento-base'!H156&gt;0,'Orçamento-base'!H156,"")</f>
        <v/>
      </c>
      <c r="F156" s="257" t="str">
        <f>IF('Orçamento-base'!I156&gt;0,'Orçamento-base'!I156,"")</f>
        <v/>
      </c>
      <c r="G156" s="256"/>
      <c r="H156" s="223" t="str">
        <f t="shared" si="4"/>
        <v/>
      </c>
      <c r="I156" s="238"/>
      <c r="J156" s="238"/>
      <c r="K156" s="239"/>
    </row>
    <row r="157" spans="1:11" ht="45" customHeight="1" x14ac:dyDescent="0.25">
      <c r="A157" s="254" t="str">
        <f>IF('Orçamento-base'!A157&gt;0,'Orçamento-base'!A157,"")</f>
        <v/>
      </c>
      <c r="B157" s="254">
        <f>'Orçamento-base'!B157</f>
        <v>0</v>
      </c>
      <c r="C157" s="254" t="str">
        <f>IF('Orçamento-base'!C157&gt;0,'Orçamento-base'!C157,"")</f>
        <v/>
      </c>
      <c r="D157" s="255" t="str">
        <f>IF('Orçamento-base'!G157&gt;0,'Orçamento-base'!G157,"")</f>
        <v/>
      </c>
      <c r="E157" s="256" t="str">
        <f>IF('Orçamento-base'!H157&gt;0,'Orçamento-base'!H157,"")</f>
        <v/>
      </c>
      <c r="F157" s="257" t="str">
        <f>IF('Orçamento-base'!I157&gt;0,'Orçamento-base'!I157,"")</f>
        <v/>
      </c>
      <c r="G157" s="256"/>
      <c r="H157" s="223" t="str">
        <f t="shared" si="4"/>
        <v/>
      </c>
      <c r="I157" s="238"/>
      <c r="J157" s="238"/>
      <c r="K157" s="239"/>
    </row>
    <row r="158" spans="1:11" ht="45" customHeight="1" x14ac:dyDescent="0.25">
      <c r="A158" s="254" t="str">
        <f>IF('Orçamento-base'!A158&gt;0,'Orçamento-base'!A158,"")</f>
        <v/>
      </c>
      <c r="B158" s="254">
        <f>'Orçamento-base'!B158</f>
        <v>0</v>
      </c>
      <c r="C158" s="254" t="str">
        <f>IF('Orçamento-base'!C158&gt;0,'Orçamento-base'!C158,"")</f>
        <v/>
      </c>
      <c r="D158" s="255" t="str">
        <f>IF('Orçamento-base'!G158&gt;0,'Orçamento-base'!G158,"")</f>
        <v/>
      </c>
      <c r="E158" s="256" t="str">
        <f>IF('Orçamento-base'!H158&gt;0,'Orçamento-base'!H158,"")</f>
        <v/>
      </c>
      <c r="F158" s="257" t="str">
        <f>IF('Orçamento-base'!I158&gt;0,'Orçamento-base'!I158,"")</f>
        <v/>
      </c>
      <c r="G158" s="256"/>
      <c r="H158" s="223" t="str">
        <f t="shared" si="4"/>
        <v/>
      </c>
      <c r="I158" s="238"/>
      <c r="J158" s="238"/>
      <c r="K158" s="239"/>
    </row>
    <row r="159" spans="1:11" ht="45" customHeight="1" x14ac:dyDescent="0.25">
      <c r="A159" s="254" t="str">
        <f>IF('Orçamento-base'!A159&gt;0,'Orçamento-base'!A159,"")</f>
        <v/>
      </c>
      <c r="B159" s="254">
        <f>'Orçamento-base'!B159</f>
        <v>0</v>
      </c>
      <c r="C159" s="254" t="str">
        <f>IF('Orçamento-base'!C159&gt;0,'Orçamento-base'!C159,"")</f>
        <v/>
      </c>
      <c r="D159" s="255" t="str">
        <f>IF('Orçamento-base'!G159&gt;0,'Orçamento-base'!G159,"")</f>
        <v/>
      </c>
      <c r="E159" s="256" t="str">
        <f>IF('Orçamento-base'!H159&gt;0,'Orçamento-base'!H159,"")</f>
        <v/>
      </c>
      <c r="F159" s="257" t="str">
        <f>IF('Orçamento-base'!I159&gt;0,'Orçamento-base'!I159,"")</f>
        <v/>
      </c>
      <c r="G159" s="256"/>
      <c r="H159" s="223" t="str">
        <f t="shared" si="4"/>
        <v/>
      </c>
      <c r="I159" s="238"/>
      <c r="J159" s="238"/>
      <c r="K159" s="239"/>
    </row>
    <row r="160" spans="1:11" ht="45" customHeight="1" x14ac:dyDescent="0.25">
      <c r="A160" s="254" t="str">
        <f>IF('Orçamento-base'!A160&gt;0,'Orçamento-base'!A160,"")</f>
        <v/>
      </c>
      <c r="B160" s="254">
        <f>'Orçamento-base'!B160</f>
        <v>0</v>
      </c>
      <c r="C160" s="254" t="str">
        <f>IF('Orçamento-base'!C160&gt;0,'Orçamento-base'!C160,"")</f>
        <v/>
      </c>
      <c r="D160" s="255" t="str">
        <f>IF('Orçamento-base'!G160&gt;0,'Orçamento-base'!G160,"")</f>
        <v/>
      </c>
      <c r="E160" s="256" t="str">
        <f>IF('Orçamento-base'!H160&gt;0,'Orçamento-base'!H160,"")</f>
        <v/>
      </c>
      <c r="F160" s="257" t="str">
        <f>IF('Orçamento-base'!I160&gt;0,'Orçamento-base'!I160,"")</f>
        <v/>
      </c>
      <c r="G160" s="256"/>
      <c r="H160" s="223" t="str">
        <f t="shared" si="4"/>
        <v/>
      </c>
      <c r="I160" s="238"/>
      <c r="J160" s="238"/>
      <c r="K160" s="239"/>
    </row>
    <row r="161" spans="1:11" ht="45" customHeight="1" x14ac:dyDescent="0.25">
      <c r="A161" s="254" t="str">
        <f>IF('Orçamento-base'!A161&gt;0,'Orçamento-base'!A161,"")</f>
        <v/>
      </c>
      <c r="B161" s="254">
        <f>'Orçamento-base'!B161</f>
        <v>0</v>
      </c>
      <c r="C161" s="254" t="str">
        <f>IF('Orçamento-base'!C161&gt;0,'Orçamento-base'!C161,"")</f>
        <v/>
      </c>
      <c r="D161" s="255" t="str">
        <f>IF('Orçamento-base'!G161&gt;0,'Orçamento-base'!G161,"")</f>
        <v/>
      </c>
      <c r="E161" s="256" t="str">
        <f>IF('Orçamento-base'!H161&gt;0,'Orçamento-base'!H161,"")</f>
        <v/>
      </c>
      <c r="F161" s="257" t="str">
        <f>IF('Orçamento-base'!I161&gt;0,'Orçamento-base'!I161,"")</f>
        <v/>
      </c>
      <c r="G161" s="256"/>
      <c r="H161" s="223" t="str">
        <f t="shared" si="4"/>
        <v/>
      </c>
      <c r="I161" s="238"/>
      <c r="J161" s="238"/>
      <c r="K161" s="239"/>
    </row>
    <row r="162" spans="1:11" ht="45" customHeight="1" x14ac:dyDescent="0.25">
      <c r="A162" s="254" t="str">
        <f>IF('Orçamento-base'!A162&gt;0,'Orçamento-base'!A162,"")</f>
        <v/>
      </c>
      <c r="B162" s="254">
        <f>'Orçamento-base'!B162</f>
        <v>0</v>
      </c>
      <c r="C162" s="254" t="str">
        <f>IF('Orçamento-base'!C162&gt;0,'Orçamento-base'!C162,"")</f>
        <v/>
      </c>
      <c r="D162" s="255" t="str">
        <f>IF('Orçamento-base'!G162&gt;0,'Orçamento-base'!G162,"")</f>
        <v/>
      </c>
      <c r="E162" s="256" t="str">
        <f>IF('Orçamento-base'!H162&gt;0,'Orçamento-base'!H162,"")</f>
        <v/>
      </c>
      <c r="F162" s="257" t="str">
        <f>IF('Orçamento-base'!I162&gt;0,'Orçamento-base'!I162,"")</f>
        <v/>
      </c>
      <c r="G162" s="256"/>
      <c r="H162" s="223" t="str">
        <f t="shared" si="4"/>
        <v/>
      </c>
      <c r="I162" s="238"/>
      <c r="J162" s="238"/>
      <c r="K162" s="239"/>
    </row>
    <row r="163" spans="1:11" ht="45" customHeight="1" x14ac:dyDescent="0.25">
      <c r="A163" s="254" t="str">
        <f>IF('Orçamento-base'!A163&gt;0,'Orçamento-base'!A163,"")</f>
        <v/>
      </c>
      <c r="B163" s="254">
        <f>'Orçamento-base'!B163</f>
        <v>0</v>
      </c>
      <c r="C163" s="254" t="str">
        <f>IF('Orçamento-base'!C163&gt;0,'Orçamento-base'!C163,"")</f>
        <v/>
      </c>
      <c r="D163" s="255" t="str">
        <f>IF('Orçamento-base'!G163&gt;0,'Orçamento-base'!G163,"")</f>
        <v/>
      </c>
      <c r="E163" s="256" t="str">
        <f>IF('Orçamento-base'!H163&gt;0,'Orçamento-base'!H163,"")</f>
        <v/>
      </c>
      <c r="F163" s="257" t="str">
        <f>IF('Orçamento-base'!I163&gt;0,'Orçamento-base'!I163,"")</f>
        <v/>
      </c>
      <c r="G163" s="256"/>
      <c r="H163" s="223" t="str">
        <f t="shared" si="4"/>
        <v/>
      </c>
      <c r="I163" s="238"/>
      <c r="J163" s="238"/>
      <c r="K163" s="239"/>
    </row>
    <row r="164" spans="1:11" ht="45" customHeight="1" x14ac:dyDescent="0.25">
      <c r="A164" s="254" t="str">
        <f>IF('Orçamento-base'!A164&gt;0,'Orçamento-base'!A164,"")</f>
        <v/>
      </c>
      <c r="B164" s="254">
        <f>'Orçamento-base'!B164</f>
        <v>0</v>
      </c>
      <c r="C164" s="254" t="str">
        <f>IF('Orçamento-base'!C164&gt;0,'Orçamento-base'!C164,"")</f>
        <v/>
      </c>
      <c r="D164" s="255" t="str">
        <f>IF('Orçamento-base'!G164&gt;0,'Orçamento-base'!G164,"")</f>
        <v/>
      </c>
      <c r="E164" s="256" t="str">
        <f>IF('Orçamento-base'!H164&gt;0,'Orçamento-base'!H164,"")</f>
        <v/>
      </c>
      <c r="F164" s="257" t="str">
        <f>IF('Orçamento-base'!I164&gt;0,'Orçamento-base'!I164,"")</f>
        <v/>
      </c>
      <c r="G164" s="256"/>
      <c r="H164" s="223" t="str">
        <f t="shared" si="4"/>
        <v/>
      </c>
      <c r="I164" s="238"/>
      <c r="J164" s="238"/>
      <c r="K164" s="239"/>
    </row>
    <row r="165" spans="1:11" ht="45" customHeight="1" x14ac:dyDescent="0.25">
      <c r="A165" s="254" t="str">
        <f>IF('Orçamento-base'!A165&gt;0,'Orçamento-base'!A165,"")</f>
        <v/>
      </c>
      <c r="B165" s="254">
        <f>'Orçamento-base'!B165</f>
        <v>0</v>
      </c>
      <c r="C165" s="254" t="str">
        <f>IF('Orçamento-base'!C165&gt;0,'Orçamento-base'!C165,"")</f>
        <v/>
      </c>
      <c r="D165" s="255" t="str">
        <f>IF('Orçamento-base'!G165&gt;0,'Orçamento-base'!G165,"")</f>
        <v/>
      </c>
      <c r="E165" s="256" t="str">
        <f>IF('Orçamento-base'!H165&gt;0,'Orçamento-base'!H165,"")</f>
        <v/>
      </c>
      <c r="F165" s="257" t="str">
        <f>IF('Orçamento-base'!I165&gt;0,'Orçamento-base'!I165,"")</f>
        <v/>
      </c>
      <c r="G165" s="256"/>
      <c r="H165" s="223" t="str">
        <f t="shared" si="4"/>
        <v/>
      </c>
      <c r="I165" s="238"/>
      <c r="J165" s="238"/>
      <c r="K165" s="239"/>
    </row>
    <row r="166" spans="1:11" ht="45" customHeight="1" x14ac:dyDescent="0.25">
      <c r="A166" s="254" t="str">
        <f>IF('Orçamento-base'!A166&gt;0,'Orçamento-base'!A166,"")</f>
        <v/>
      </c>
      <c r="B166" s="254">
        <f>'Orçamento-base'!B166</f>
        <v>0</v>
      </c>
      <c r="C166" s="254" t="str">
        <f>IF('Orçamento-base'!C166&gt;0,'Orçamento-base'!C166,"")</f>
        <v/>
      </c>
      <c r="D166" s="255" t="str">
        <f>IF('Orçamento-base'!G166&gt;0,'Orçamento-base'!G166,"")</f>
        <v/>
      </c>
      <c r="E166" s="256" t="str">
        <f>IF('Orçamento-base'!H166&gt;0,'Orçamento-base'!H166,"")</f>
        <v/>
      </c>
      <c r="F166" s="257" t="str">
        <f>IF('Orçamento-base'!I166&gt;0,'Orçamento-base'!I166,"")</f>
        <v/>
      </c>
      <c r="G166" s="256"/>
      <c r="H166" s="223" t="str">
        <f t="shared" si="4"/>
        <v/>
      </c>
      <c r="I166" s="238"/>
      <c r="J166" s="238"/>
      <c r="K166" s="239"/>
    </row>
    <row r="167" spans="1:11" ht="45" customHeight="1" x14ac:dyDescent="0.25">
      <c r="A167" s="254" t="str">
        <f>IF('Orçamento-base'!A167&gt;0,'Orçamento-base'!A167,"")</f>
        <v/>
      </c>
      <c r="B167" s="254">
        <f>'Orçamento-base'!B167</f>
        <v>0</v>
      </c>
      <c r="C167" s="254" t="str">
        <f>IF('Orçamento-base'!C167&gt;0,'Orçamento-base'!C167,"")</f>
        <v/>
      </c>
      <c r="D167" s="255" t="str">
        <f>IF('Orçamento-base'!G167&gt;0,'Orçamento-base'!G167,"")</f>
        <v/>
      </c>
      <c r="E167" s="256" t="str">
        <f>IF('Orçamento-base'!H167&gt;0,'Orçamento-base'!H167,"")</f>
        <v/>
      </c>
      <c r="F167" s="257" t="str">
        <f>IF('Orçamento-base'!I167&gt;0,'Orçamento-base'!I167,"")</f>
        <v/>
      </c>
      <c r="G167" s="256"/>
      <c r="H167" s="223" t="str">
        <f t="shared" si="4"/>
        <v/>
      </c>
      <c r="I167" s="238"/>
      <c r="J167" s="238"/>
      <c r="K167" s="239"/>
    </row>
    <row r="168" spans="1:11" ht="45" customHeight="1" x14ac:dyDescent="0.25">
      <c r="A168" s="254" t="str">
        <f>IF('Orçamento-base'!A168&gt;0,'Orçamento-base'!A168,"")</f>
        <v/>
      </c>
      <c r="B168" s="254">
        <f>'Orçamento-base'!B168</f>
        <v>0</v>
      </c>
      <c r="C168" s="254" t="str">
        <f>IF('Orçamento-base'!C168&gt;0,'Orçamento-base'!C168,"")</f>
        <v/>
      </c>
      <c r="D168" s="255" t="str">
        <f>IF('Orçamento-base'!G168&gt;0,'Orçamento-base'!G168,"")</f>
        <v/>
      </c>
      <c r="E168" s="256" t="str">
        <f>IF('Orçamento-base'!H168&gt;0,'Orçamento-base'!H168,"")</f>
        <v/>
      </c>
      <c r="F168" s="257" t="str">
        <f>IF('Orçamento-base'!I168&gt;0,'Orçamento-base'!I168,"")</f>
        <v/>
      </c>
      <c r="G168" s="256"/>
      <c r="H168" s="223" t="str">
        <f t="shared" si="4"/>
        <v/>
      </c>
      <c r="I168" s="238"/>
      <c r="J168" s="238"/>
      <c r="K168" s="239"/>
    </row>
    <row r="169" spans="1:11" ht="45" customHeight="1" x14ac:dyDescent="0.25">
      <c r="A169" s="254" t="str">
        <f>IF('Orçamento-base'!A169&gt;0,'Orçamento-base'!A169,"")</f>
        <v/>
      </c>
      <c r="B169" s="254">
        <f>'Orçamento-base'!B169</f>
        <v>0</v>
      </c>
      <c r="C169" s="254" t="str">
        <f>IF('Orçamento-base'!C169&gt;0,'Orçamento-base'!C169,"")</f>
        <v/>
      </c>
      <c r="D169" s="255" t="str">
        <f>IF('Orçamento-base'!G169&gt;0,'Orçamento-base'!G169,"")</f>
        <v/>
      </c>
      <c r="E169" s="256" t="str">
        <f>IF('Orçamento-base'!H169&gt;0,'Orçamento-base'!H169,"")</f>
        <v/>
      </c>
      <c r="F169" s="257" t="str">
        <f>IF('Orçamento-base'!I169&gt;0,'Orçamento-base'!I169,"")</f>
        <v/>
      </c>
      <c r="G169" s="256"/>
      <c r="H169" s="223" t="str">
        <f t="shared" si="4"/>
        <v/>
      </c>
      <c r="I169" s="238"/>
      <c r="J169" s="238"/>
      <c r="K169" s="239"/>
    </row>
    <row r="170" spans="1:11" ht="45" customHeight="1" x14ac:dyDescent="0.25">
      <c r="A170" s="254" t="str">
        <f>IF('Orçamento-base'!A170&gt;0,'Orçamento-base'!A170,"")</f>
        <v/>
      </c>
      <c r="B170" s="254">
        <f>'Orçamento-base'!B170</f>
        <v>0</v>
      </c>
      <c r="C170" s="254" t="str">
        <f>IF('Orçamento-base'!C170&gt;0,'Orçamento-base'!C170,"")</f>
        <v/>
      </c>
      <c r="D170" s="255" t="str">
        <f>IF('Orçamento-base'!G170&gt;0,'Orçamento-base'!G170,"")</f>
        <v/>
      </c>
      <c r="E170" s="256" t="str">
        <f>IF('Orçamento-base'!H170&gt;0,'Orçamento-base'!H170,"")</f>
        <v/>
      </c>
      <c r="F170" s="257" t="str">
        <f>IF('Orçamento-base'!I170&gt;0,'Orçamento-base'!I170,"")</f>
        <v/>
      </c>
      <c r="G170" s="256"/>
      <c r="H170" s="223" t="str">
        <f t="shared" si="4"/>
        <v/>
      </c>
      <c r="I170" s="238"/>
      <c r="J170" s="238"/>
      <c r="K170" s="239"/>
    </row>
    <row r="171" spans="1:11" ht="45" customHeight="1" x14ac:dyDescent="0.25">
      <c r="A171" s="254" t="str">
        <f>IF('Orçamento-base'!A171&gt;0,'Orçamento-base'!A171,"")</f>
        <v/>
      </c>
      <c r="B171" s="254">
        <f>'Orçamento-base'!B171</f>
        <v>0</v>
      </c>
      <c r="C171" s="254" t="str">
        <f>IF('Orçamento-base'!C171&gt;0,'Orçamento-base'!C171,"")</f>
        <v/>
      </c>
      <c r="D171" s="255" t="str">
        <f>IF('Orçamento-base'!G171&gt;0,'Orçamento-base'!G171,"")</f>
        <v/>
      </c>
      <c r="E171" s="256" t="str">
        <f>IF('Orçamento-base'!H171&gt;0,'Orçamento-base'!H171,"")</f>
        <v/>
      </c>
      <c r="F171" s="257" t="str">
        <f>IF('Orçamento-base'!I171&gt;0,'Orçamento-base'!I171,"")</f>
        <v/>
      </c>
      <c r="G171" s="256"/>
      <c r="H171" s="223" t="str">
        <f t="shared" si="4"/>
        <v/>
      </c>
      <c r="I171" s="238"/>
      <c r="J171" s="238"/>
      <c r="K171" s="239"/>
    </row>
    <row r="172" spans="1:11" ht="45" customHeight="1" x14ac:dyDescent="0.25">
      <c r="A172" s="254" t="str">
        <f>IF('Orçamento-base'!A172&gt;0,'Orçamento-base'!A172,"")</f>
        <v/>
      </c>
      <c r="B172" s="254">
        <f>'Orçamento-base'!B172</f>
        <v>0</v>
      </c>
      <c r="C172" s="254" t="str">
        <f>IF('Orçamento-base'!C172&gt;0,'Orçamento-base'!C172,"")</f>
        <v/>
      </c>
      <c r="D172" s="255" t="str">
        <f>IF('Orçamento-base'!G172&gt;0,'Orçamento-base'!G172,"")</f>
        <v/>
      </c>
      <c r="E172" s="256" t="str">
        <f>IF('Orçamento-base'!H172&gt;0,'Orçamento-base'!H172,"")</f>
        <v/>
      </c>
      <c r="F172" s="257" t="str">
        <f>IF('Orçamento-base'!I172&gt;0,'Orçamento-base'!I172,"")</f>
        <v/>
      </c>
      <c r="G172" s="256"/>
      <c r="H172" s="223" t="str">
        <f t="shared" si="4"/>
        <v/>
      </c>
      <c r="I172" s="238"/>
      <c r="J172" s="238"/>
      <c r="K172" s="239"/>
    </row>
    <row r="173" spans="1:11" ht="45" customHeight="1" x14ac:dyDescent="0.25">
      <c r="A173" s="254" t="str">
        <f>IF('Orçamento-base'!A173&gt;0,'Orçamento-base'!A173,"")</f>
        <v/>
      </c>
      <c r="B173" s="254">
        <f>'Orçamento-base'!B173</f>
        <v>0</v>
      </c>
      <c r="C173" s="254" t="str">
        <f>IF('Orçamento-base'!C173&gt;0,'Orçamento-base'!C173,"")</f>
        <v/>
      </c>
      <c r="D173" s="255" t="str">
        <f>IF('Orçamento-base'!G173&gt;0,'Orçamento-base'!G173,"")</f>
        <v/>
      </c>
      <c r="E173" s="256" t="str">
        <f>IF('Orçamento-base'!H173&gt;0,'Orçamento-base'!H173,"")</f>
        <v/>
      </c>
      <c r="F173" s="257" t="str">
        <f>IF('Orçamento-base'!I173&gt;0,'Orçamento-base'!I173,"")</f>
        <v/>
      </c>
      <c r="G173" s="256"/>
      <c r="H173" s="223" t="str">
        <f t="shared" si="4"/>
        <v/>
      </c>
      <c r="I173" s="238"/>
      <c r="J173" s="238"/>
      <c r="K173" s="239"/>
    </row>
    <row r="174" spans="1:11" ht="45" customHeight="1" x14ac:dyDescent="0.25">
      <c r="A174" s="254" t="str">
        <f>IF('Orçamento-base'!A174&gt;0,'Orçamento-base'!A174,"")</f>
        <v/>
      </c>
      <c r="B174" s="254">
        <f>'Orçamento-base'!B174</f>
        <v>0</v>
      </c>
      <c r="C174" s="254" t="str">
        <f>IF('Orçamento-base'!C174&gt;0,'Orçamento-base'!C174,"")</f>
        <v/>
      </c>
      <c r="D174" s="255" t="str">
        <f>IF('Orçamento-base'!G174&gt;0,'Orçamento-base'!G174,"")</f>
        <v/>
      </c>
      <c r="E174" s="256" t="str">
        <f>IF('Orçamento-base'!H174&gt;0,'Orçamento-base'!H174,"")</f>
        <v/>
      </c>
      <c r="F174" s="257" t="str">
        <f>IF('Orçamento-base'!I174&gt;0,'Orçamento-base'!I174,"")</f>
        <v/>
      </c>
      <c r="G174" s="256"/>
      <c r="H174" s="223" t="str">
        <f t="shared" si="4"/>
        <v/>
      </c>
      <c r="I174" s="238"/>
      <c r="J174" s="238"/>
      <c r="K174" s="239"/>
    </row>
    <row r="175" spans="1:11" ht="45" customHeight="1" x14ac:dyDescent="0.25">
      <c r="A175" s="254" t="str">
        <f>IF('Orçamento-base'!A175&gt;0,'Orçamento-base'!A175,"")</f>
        <v/>
      </c>
      <c r="B175" s="254">
        <f>'Orçamento-base'!B175</f>
        <v>0</v>
      </c>
      <c r="C175" s="254" t="str">
        <f>IF('Orçamento-base'!C175&gt;0,'Orçamento-base'!C175,"")</f>
        <v/>
      </c>
      <c r="D175" s="255" t="str">
        <f>IF('Orçamento-base'!G175&gt;0,'Orçamento-base'!G175,"")</f>
        <v/>
      </c>
      <c r="E175" s="256" t="str">
        <f>IF('Orçamento-base'!H175&gt;0,'Orçamento-base'!H175,"")</f>
        <v/>
      </c>
      <c r="F175" s="257" t="str">
        <f>IF('Orçamento-base'!I175&gt;0,'Orçamento-base'!I175,"")</f>
        <v/>
      </c>
      <c r="G175" s="256"/>
      <c r="H175" s="223" t="str">
        <f t="shared" si="4"/>
        <v/>
      </c>
      <c r="I175" s="238"/>
      <c r="J175" s="238"/>
      <c r="K175" s="239"/>
    </row>
    <row r="176" spans="1:11" ht="45" customHeight="1" x14ac:dyDescent="0.25">
      <c r="A176" s="254" t="str">
        <f>IF('Orçamento-base'!A176&gt;0,'Orçamento-base'!A176,"")</f>
        <v/>
      </c>
      <c r="B176" s="254">
        <f>'Orçamento-base'!B176</f>
        <v>0</v>
      </c>
      <c r="C176" s="254" t="str">
        <f>IF('Orçamento-base'!C176&gt;0,'Orçamento-base'!C176,"")</f>
        <v/>
      </c>
      <c r="D176" s="255" t="str">
        <f>IF('Orçamento-base'!G176&gt;0,'Orçamento-base'!G176,"")</f>
        <v/>
      </c>
      <c r="E176" s="256" t="str">
        <f>IF('Orçamento-base'!H176&gt;0,'Orçamento-base'!H176,"")</f>
        <v/>
      </c>
      <c r="F176" s="257" t="str">
        <f>IF('Orçamento-base'!I176&gt;0,'Orçamento-base'!I176,"")</f>
        <v/>
      </c>
      <c r="G176" s="256"/>
      <c r="H176" s="223" t="str">
        <f t="shared" si="4"/>
        <v/>
      </c>
      <c r="I176" s="238"/>
      <c r="J176" s="238"/>
      <c r="K176" s="239"/>
    </row>
    <row r="177" spans="1:11" ht="45" customHeight="1" x14ac:dyDescent="0.25">
      <c r="A177" s="254" t="str">
        <f>IF('Orçamento-base'!A177&gt;0,'Orçamento-base'!A177,"")</f>
        <v/>
      </c>
      <c r="B177" s="254">
        <f>'Orçamento-base'!B177</f>
        <v>0</v>
      </c>
      <c r="C177" s="254" t="str">
        <f>IF('Orçamento-base'!C177&gt;0,'Orçamento-base'!C177,"")</f>
        <v/>
      </c>
      <c r="D177" s="255" t="str">
        <f>IF('Orçamento-base'!G177&gt;0,'Orçamento-base'!G177,"")</f>
        <v/>
      </c>
      <c r="E177" s="256" t="str">
        <f>IF('Orçamento-base'!H177&gt;0,'Orçamento-base'!H177,"")</f>
        <v/>
      </c>
      <c r="F177" s="257" t="str">
        <f>IF('Orçamento-base'!I177&gt;0,'Orçamento-base'!I177,"")</f>
        <v/>
      </c>
      <c r="G177" s="256"/>
      <c r="H177" s="223" t="str">
        <f t="shared" si="4"/>
        <v/>
      </c>
      <c r="I177" s="238"/>
      <c r="J177" s="238"/>
      <c r="K177" s="239"/>
    </row>
    <row r="178" spans="1:11" ht="45" customHeight="1" x14ac:dyDescent="0.25">
      <c r="A178" s="254" t="str">
        <f>IF('Orçamento-base'!A178&gt;0,'Orçamento-base'!A178,"")</f>
        <v/>
      </c>
      <c r="B178" s="254">
        <f>'Orçamento-base'!B178</f>
        <v>0</v>
      </c>
      <c r="C178" s="254" t="str">
        <f>IF('Orçamento-base'!C178&gt;0,'Orçamento-base'!C178,"")</f>
        <v/>
      </c>
      <c r="D178" s="255" t="str">
        <f>IF('Orçamento-base'!G178&gt;0,'Orçamento-base'!G178,"")</f>
        <v/>
      </c>
      <c r="E178" s="256" t="str">
        <f>IF('Orçamento-base'!H178&gt;0,'Orçamento-base'!H178,"")</f>
        <v/>
      </c>
      <c r="F178" s="257" t="str">
        <f>IF('Orçamento-base'!I178&gt;0,'Orçamento-base'!I178,"")</f>
        <v/>
      </c>
      <c r="G178" s="256"/>
      <c r="H178" s="223" t="str">
        <f t="shared" si="4"/>
        <v/>
      </c>
      <c r="I178" s="238"/>
      <c r="J178" s="238"/>
      <c r="K178" s="239"/>
    </row>
    <row r="179" spans="1:11" ht="45" customHeight="1" x14ac:dyDescent="0.25">
      <c r="A179" s="254" t="str">
        <f>IF('Orçamento-base'!A179&gt;0,'Orçamento-base'!A179,"")</f>
        <v/>
      </c>
      <c r="B179" s="254">
        <f>'Orçamento-base'!B179</f>
        <v>0</v>
      </c>
      <c r="C179" s="254" t="str">
        <f>IF('Orçamento-base'!C179&gt;0,'Orçamento-base'!C179,"")</f>
        <v/>
      </c>
      <c r="D179" s="255" t="str">
        <f>IF('Orçamento-base'!G179&gt;0,'Orçamento-base'!G179,"")</f>
        <v/>
      </c>
      <c r="E179" s="256" t="str">
        <f>IF('Orçamento-base'!H179&gt;0,'Orçamento-base'!H179,"")</f>
        <v/>
      </c>
      <c r="F179" s="257" t="str">
        <f>IF('Orçamento-base'!I179&gt;0,'Orçamento-base'!I179,"")</f>
        <v/>
      </c>
      <c r="G179" s="256"/>
      <c r="H179" s="223" t="str">
        <f t="shared" si="4"/>
        <v/>
      </c>
      <c r="I179" s="238"/>
      <c r="J179" s="238"/>
      <c r="K179" s="239"/>
    </row>
    <row r="180" spans="1:11" ht="45" customHeight="1" x14ac:dyDescent="0.25">
      <c r="A180" s="254" t="str">
        <f>IF('Orçamento-base'!A180&gt;0,'Orçamento-base'!A180,"")</f>
        <v/>
      </c>
      <c r="B180" s="254">
        <f>'Orçamento-base'!B180</f>
        <v>0</v>
      </c>
      <c r="C180" s="254" t="str">
        <f>IF('Orçamento-base'!C180&gt;0,'Orçamento-base'!C180,"")</f>
        <v/>
      </c>
      <c r="D180" s="255" t="str">
        <f>IF('Orçamento-base'!G180&gt;0,'Orçamento-base'!G180,"")</f>
        <v/>
      </c>
      <c r="E180" s="256" t="str">
        <f>IF('Orçamento-base'!H180&gt;0,'Orçamento-base'!H180,"")</f>
        <v/>
      </c>
      <c r="F180" s="257" t="str">
        <f>IF('Orçamento-base'!I180&gt;0,'Orçamento-base'!I180,"")</f>
        <v/>
      </c>
      <c r="G180" s="256"/>
      <c r="H180" s="223" t="str">
        <f t="shared" si="4"/>
        <v/>
      </c>
      <c r="I180" s="238"/>
      <c r="J180" s="238"/>
      <c r="K180" s="239"/>
    </row>
    <row r="181" spans="1:11" ht="45" customHeight="1" x14ac:dyDescent="0.25">
      <c r="A181" s="254" t="str">
        <f>IF('Orçamento-base'!A181&gt;0,'Orçamento-base'!A181,"")</f>
        <v/>
      </c>
      <c r="B181" s="254">
        <f>'Orçamento-base'!B181</f>
        <v>0</v>
      </c>
      <c r="C181" s="254" t="str">
        <f>IF('Orçamento-base'!C181&gt;0,'Orçamento-base'!C181,"")</f>
        <v/>
      </c>
      <c r="D181" s="255" t="str">
        <f>IF('Orçamento-base'!G181&gt;0,'Orçamento-base'!G181,"")</f>
        <v/>
      </c>
      <c r="E181" s="256" t="str">
        <f>IF('Orçamento-base'!H181&gt;0,'Orçamento-base'!H181,"")</f>
        <v/>
      </c>
      <c r="F181" s="257" t="str">
        <f>IF('Orçamento-base'!I181&gt;0,'Orçamento-base'!I181,"")</f>
        <v/>
      </c>
      <c r="G181" s="256"/>
      <c r="H181" s="223" t="str">
        <f t="shared" si="4"/>
        <v/>
      </c>
      <c r="I181" s="238"/>
      <c r="J181" s="238"/>
      <c r="K181" s="239"/>
    </row>
    <row r="182" spans="1:11" ht="45" customHeight="1" x14ac:dyDescent="0.25">
      <c r="A182" s="254" t="str">
        <f>IF('Orçamento-base'!A182&gt;0,'Orçamento-base'!A182,"")</f>
        <v/>
      </c>
      <c r="B182" s="254">
        <f>'Orçamento-base'!B182</f>
        <v>0</v>
      </c>
      <c r="C182" s="254" t="str">
        <f>IF('Orçamento-base'!C182&gt;0,'Orçamento-base'!C182,"")</f>
        <v/>
      </c>
      <c r="D182" s="255" t="str">
        <f>IF('Orçamento-base'!G182&gt;0,'Orçamento-base'!G182,"")</f>
        <v/>
      </c>
      <c r="E182" s="256" t="str">
        <f>IF('Orçamento-base'!H182&gt;0,'Orçamento-base'!H182,"")</f>
        <v/>
      </c>
      <c r="F182" s="257" t="str">
        <f>IF('Orçamento-base'!I182&gt;0,'Orçamento-base'!I182,"")</f>
        <v/>
      </c>
      <c r="G182" s="256"/>
      <c r="H182" s="223" t="str">
        <f t="shared" si="4"/>
        <v/>
      </c>
      <c r="I182" s="238"/>
      <c r="J182" s="238"/>
      <c r="K182" s="239"/>
    </row>
    <row r="183" spans="1:11" ht="45" customHeight="1" x14ac:dyDescent="0.25">
      <c r="A183" s="254" t="str">
        <f>IF('Orçamento-base'!A183&gt;0,'Orçamento-base'!A183,"")</f>
        <v/>
      </c>
      <c r="B183" s="254">
        <f>'Orçamento-base'!B183</f>
        <v>0</v>
      </c>
      <c r="C183" s="254" t="str">
        <f>IF('Orçamento-base'!C183&gt;0,'Orçamento-base'!C183,"")</f>
        <v/>
      </c>
      <c r="D183" s="255" t="str">
        <f>IF('Orçamento-base'!G183&gt;0,'Orçamento-base'!G183,"")</f>
        <v/>
      </c>
      <c r="E183" s="256" t="str">
        <f>IF('Orçamento-base'!H183&gt;0,'Orçamento-base'!H183,"")</f>
        <v/>
      </c>
      <c r="F183" s="257" t="str">
        <f>IF('Orçamento-base'!I183&gt;0,'Orçamento-base'!I183,"")</f>
        <v/>
      </c>
      <c r="G183" s="256"/>
      <c r="H183" s="223" t="str">
        <f t="shared" si="4"/>
        <v/>
      </c>
      <c r="I183" s="238"/>
      <c r="J183" s="238"/>
      <c r="K183" s="239"/>
    </row>
    <row r="184" spans="1:11" ht="45" customHeight="1" x14ac:dyDescent="0.25">
      <c r="A184" s="254" t="str">
        <f>IF('Orçamento-base'!A184&gt;0,'Orçamento-base'!A184,"")</f>
        <v/>
      </c>
      <c r="B184" s="254">
        <f>'Orçamento-base'!B184</f>
        <v>0</v>
      </c>
      <c r="C184" s="254" t="str">
        <f>IF('Orçamento-base'!C184&gt;0,'Orçamento-base'!C184,"")</f>
        <v/>
      </c>
      <c r="D184" s="255" t="str">
        <f>IF('Orçamento-base'!G184&gt;0,'Orçamento-base'!G184,"")</f>
        <v/>
      </c>
      <c r="E184" s="256" t="str">
        <f>IF('Orçamento-base'!H184&gt;0,'Orçamento-base'!H184,"")</f>
        <v/>
      </c>
      <c r="F184" s="257" t="str">
        <f>IF('Orçamento-base'!I184&gt;0,'Orçamento-base'!I184,"")</f>
        <v/>
      </c>
      <c r="G184" s="256"/>
      <c r="H184" s="223" t="str">
        <f t="shared" si="4"/>
        <v/>
      </c>
      <c r="I184" s="238"/>
      <c r="J184" s="238"/>
      <c r="K184" s="239"/>
    </row>
    <row r="185" spans="1:11" ht="30" customHeight="1" x14ac:dyDescent="0.25">
      <c r="A185" s="254" t="str">
        <f>IF('Orçamento-base'!A185&gt;0,'Orçamento-base'!A185,"")</f>
        <v/>
      </c>
      <c r="B185" s="254">
        <f>'Orçamento-base'!B185</f>
        <v>0</v>
      </c>
      <c r="C185" s="254" t="str">
        <f>IF('Orçamento-base'!C185&gt;0,'Orçamento-base'!C185,"")</f>
        <v/>
      </c>
      <c r="D185" s="255" t="str">
        <f>IF('Orçamento-base'!G185&gt;0,'Orçamento-base'!G185,"")</f>
        <v/>
      </c>
      <c r="E185" s="256" t="str">
        <f>IF('Orçamento-base'!H185&gt;0,'Orçamento-base'!H185,"")</f>
        <v/>
      </c>
      <c r="F185" s="257" t="str">
        <f>IF('Orçamento-base'!I185&gt;0,'Orçamento-base'!I185,"")</f>
        <v/>
      </c>
      <c r="G185" s="256"/>
      <c r="H185" s="223" t="str">
        <f t="shared" si="4"/>
        <v/>
      </c>
      <c r="I185" s="238"/>
      <c r="J185" s="238"/>
      <c r="K185" s="239"/>
    </row>
    <row r="186" spans="1:11" ht="15.75" customHeight="1" x14ac:dyDescent="0.25">
      <c r="A186" s="254" t="str">
        <f>IF('Orçamento-base'!A186&gt;0,'Orçamento-base'!A186,"")</f>
        <v/>
      </c>
      <c r="B186" s="254">
        <f>'Orçamento-base'!B186</f>
        <v>0</v>
      </c>
      <c r="C186" s="254" t="str">
        <f>IF('Orçamento-base'!C186&gt;0,'Orçamento-base'!C186,"")</f>
        <v/>
      </c>
      <c r="D186" s="255" t="str">
        <f>IF('Orçamento-base'!G186&gt;0,'Orçamento-base'!G186,"")</f>
        <v/>
      </c>
      <c r="E186" s="256" t="str">
        <f>IF('Orçamento-base'!H186&gt;0,'Orçamento-base'!H186,"")</f>
        <v/>
      </c>
      <c r="F186" s="257" t="str">
        <f>IF('Orçamento-base'!I186&gt;0,'Orçamento-base'!I186,"")</f>
        <v/>
      </c>
      <c r="G186" s="256"/>
      <c r="H186" s="223" t="str">
        <f t="shared" si="4"/>
        <v/>
      </c>
      <c r="I186" s="238"/>
      <c r="J186" s="238"/>
      <c r="K186" s="239"/>
    </row>
    <row r="187" spans="1:11" ht="15.75" customHeight="1" x14ac:dyDescent="0.25">
      <c r="A187" s="254" t="str">
        <f>IF('Orçamento-base'!A187&gt;0,'Orçamento-base'!A187,"")</f>
        <v/>
      </c>
      <c r="B187" s="254">
        <f>'Orçamento-base'!B187</f>
        <v>0</v>
      </c>
      <c r="C187" s="254" t="str">
        <f>IF('Orçamento-base'!C187&gt;0,'Orçamento-base'!C187,"")</f>
        <v/>
      </c>
      <c r="D187" s="255" t="str">
        <f>IF('Orçamento-base'!G187&gt;0,'Orçamento-base'!G187,"")</f>
        <v/>
      </c>
      <c r="E187" s="256" t="str">
        <f>IF('Orçamento-base'!H187&gt;0,'Orçamento-base'!H187,"")</f>
        <v/>
      </c>
      <c r="F187" s="257" t="str">
        <f>IF('Orçamento-base'!I187&gt;0,'Orçamento-base'!I187,"")</f>
        <v/>
      </c>
      <c r="G187" s="256"/>
      <c r="H187" s="223" t="str">
        <f t="shared" si="4"/>
        <v/>
      </c>
      <c r="I187" s="238"/>
      <c r="J187" s="238"/>
      <c r="K187" s="239"/>
    </row>
    <row r="188" spans="1:11" ht="15.75" customHeight="1" x14ac:dyDescent="0.25">
      <c r="A188" s="254" t="str">
        <f>IF('Orçamento-base'!A188&gt;0,'Orçamento-base'!A188,"")</f>
        <v/>
      </c>
      <c r="B188" s="254">
        <f>'Orçamento-base'!B188</f>
        <v>0</v>
      </c>
      <c r="C188" s="254" t="str">
        <f>IF('Orçamento-base'!C188&gt;0,'Orçamento-base'!C188,"")</f>
        <v/>
      </c>
      <c r="D188" s="255" t="str">
        <f>IF('Orçamento-base'!G188&gt;0,'Orçamento-base'!G188,"")</f>
        <v/>
      </c>
      <c r="E188" s="256" t="str">
        <f>IF('Orçamento-base'!H188&gt;0,'Orçamento-base'!H188,"")</f>
        <v/>
      </c>
      <c r="F188" s="257" t="str">
        <f>IF('Orçamento-base'!I188&gt;0,'Orçamento-base'!I188,"")</f>
        <v/>
      </c>
      <c r="G188" s="256"/>
      <c r="H188" s="223" t="str">
        <f t="shared" si="4"/>
        <v/>
      </c>
      <c r="I188" s="238"/>
      <c r="J188" s="238"/>
      <c r="K188" s="239"/>
    </row>
    <row r="189" spans="1:11" ht="15.75" customHeight="1" x14ac:dyDescent="0.25">
      <c r="A189" s="254" t="str">
        <f>IF('Orçamento-base'!A189&gt;0,'Orçamento-base'!A189,"")</f>
        <v/>
      </c>
      <c r="B189" s="254">
        <f>'Orçamento-base'!B189</f>
        <v>0</v>
      </c>
      <c r="C189" s="254" t="str">
        <f>IF('Orçamento-base'!C189&gt;0,'Orçamento-base'!C189,"")</f>
        <v/>
      </c>
      <c r="D189" s="255" t="str">
        <f>IF('Orçamento-base'!G189&gt;0,'Orçamento-base'!G189,"")</f>
        <v/>
      </c>
      <c r="E189" s="256" t="str">
        <f>IF('Orçamento-base'!H189&gt;0,'Orçamento-base'!H189,"")</f>
        <v/>
      </c>
      <c r="F189" s="257" t="str">
        <f>IF('Orçamento-base'!I189&gt;0,'Orçamento-base'!I189,"")</f>
        <v/>
      </c>
      <c r="G189" s="256"/>
      <c r="H189" s="223" t="str">
        <f t="shared" si="4"/>
        <v/>
      </c>
      <c r="I189" s="238"/>
      <c r="J189" s="238"/>
      <c r="K189" s="239"/>
    </row>
    <row r="190" spans="1:11" ht="15.75" customHeight="1" x14ac:dyDescent="0.25">
      <c r="A190" s="254" t="str">
        <f>IF('Orçamento-base'!A190&gt;0,'Orçamento-base'!A190,"")</f>
        <v/>
      </c>
      <c r="B190" s="254">
        <f>'Orçamento-base'!B190</f>
        <v>0</v>
      </c>
      <c r="C190" s="254" t="str">
        <f>IF('Orçamento-base'!C190&gt;0,'Orçamento-base'!C190,"")</f>
        <v/>
      </c>
      <c r="D190" s="255" t="str">
        <f>IF('Orçamento-base'!G190&gt;0,'Orçamento-base'!G190,"")</f>
        <v/>
      </c>
      <c r="E190" s="256" t="str">
        <f>IF('Orçamento-base'!H190&gt;0,'Orçamento-base'!H190,"")</f>
        <v/>
      </c>
      <c r="F190" s="257" t="str">
        <f>IF('Orçamento-base'!I190&gt;0,'Orçamento-base'!I190,"")</f>
        <v/>
      </c>
      <c r="G190" s="256"/>
      <c r="H190" s="223" t="str">
        <f t="shared" si="4"/>
        <v/>
      </c>
      <c r="I190" s="238"/>
      <c r="J190" s="238"/>
      <c r="K190" s="239"/>
    </row>
    <row r="191" spans="1:11" ht="15.75" customHeight="1" x14ac:dyDescent="0.25">
      <c r="A191" s="254" t="str">
        <f>IF('Orçamento-base'!A191&gt;0,'Orçamento-base'!A191,"")</f>
        <v/>
      </c>
      <c r="B191" s="254">
        <f>'Orçamento-base'!B191</f>
        <v>0</v>
      </c>
      <c r="C191" s="254" t="str">
        <f>IF('Orçamento-base'!C191&gt;0,'Orçamento-base'!C191,"")</f>
        <v/>
      </c>
      <c r="D191" s="255" t="str">
        <f>IF('Orçamento-base'!G191&gt;0,'Orçamento-base'!G191,"")</f>
        <v/>
      </c>
      <c r="E191" s="256" t="str">
        <f>IF('Orçamento-base'!H191&gt;0,'Orçamento-base'!H191,"")</f>
        <v/>
      </c>
      <c r="F191" s="257" t="str">
        <f>IF('Orçamento-base'!I191&gt;0,'Orçamento-base'!I191,"")</f>
        <v/>
      </c>
      <c r="G191" s="256"/>
      <c r="H191" s="223" t="str">
        <f t="shared" si="4"/>
        <v/>
      </c>
      <c r="I191" s="238"/>
      <c r="J191" s="238"/>
      <c r="K191" s="239"/>
    </row>
    <row r="192" spans="1:11" ht="15.75" customHeight="1" x14ac:dyDescent="0.25">
      <c r="A192" s="254" t="str">
        <f>IF('Orçamento-base'!A192&gt;0,'Orçamento-base'!A192,"")</f>
        <v/>
      </c>
      <c r="B192" s="254">
        <f>'Orçamento-base'!B192</f>
        <v>0</v>
      </c>
      <c r="C192" s="254" t="str">
        <f>IF('Orçamento-base'!C192&gt;0,'Orçamento-base'!C192,"")</f>
        <v/>
      </c>
      <c r="D192" s="255" t="str">
        <f>IF('Orçamento-base'!G192&gt;0,'Orçamento-base'!G192,"")</f>
        <v/>
      </c>
      <c r="E192" s="256" t="str">
        <f>IF('Orçamento-base'!H192&gt;0,'Orçamento-base'!H192,"")</f>
        <v/>
      </c>
      <c r="F192" s="257" t="str">
        <f>IF('Orçamento-base'!I192&gt;0,'Orçamento-base'!I192,"")</f>
        <v/>
      </c>
      <c r="G192" s="256"/>
      <c r="H192" s="223" t="str">
        <f t="shared" si="4"/>
        <v/>
      </c>
      <c r="I192" s="238"/>
      <c r="J192" s="238"/>
      <c r="K192" s="239"/>
    </row>
    <row r="193" spans="1:11" ht="15.75" customHeight="1" x14ac:dyDescent="0.25">
      <c r="A193" s="254" t="str">
        <f>IF('Orçamento-base'!A193&gt;0,'Orçamento-base'!A193,"")</f>
        <v/>
      </c>
      <c r="B193" s="254">
        <f>'Orçamento-base'!B193</f>
        <v>0</v>
      </c>
      <c r="C193" s="254" t="str">
        <f>IF('Orçamento-base'!C193&gt;0,'Orçamento-base'!C193,"")</f>
        <v/>
      </c>
      <c r="D193" s="255" t="str">
        <f>IF('Orçamento-base'!G193&gt;0,'Orçamento-base'!G193,"")</f>
        <v/>
      </c>
      <c r="E193" s="256" t="str">
        <f>IF('Orçamento-base'!H193&gt;0,'Orçamento-base'!H193,"")</f>
        <v/>
      </c>
      <c r="F193" s="257" t="str">
        <f>IF('Orçamento-base'!I193&gt;0,'Orçamento-base'!I193,"")</f>
        <v/>
      </c>
      <c r="G193" s="256"/>
      <c r="H193" s="223" t="str">
        <f t="shared" si="4"/>
        <v/>
      </c>
      <c r="I193" s="238"/>
      <c r="J193" s="238"/>
      <c r="K193" s="239"/>
    </row>
    <row r="194" spans="1:11" ht="15.75" customHeight="1" x14ac:dyDescent="0.25">
      <c r="A194" s="254" t="str">
        <f>IF('Orçamento-base'!A194&gt;0,'Orçamento-base'!A194,"")</f>
        <v/>
      </c>
      <c r="B194" s="254">
        <f>'Orçamento-base'!B194</f>
        <v>0</v>
      </c>
      <c r="C194" s="254" t="str">
        <f>IF('Orçamento-base'!C194&gt;0,'Orçamento-base'!C194,"")</f>
        <v/>
      </c>
      <c r="D194" s="255" t="str">
        <f>IF('Orçamento-base'!G194&gt;0,'Orçamento-base'!G194,"")</f>
        <v/>
      </c>
      <c r="E194" s="256" t="str">
        <f>IF('Orçamento-base'!H194&gt;0,'Orçamento-base'!H194,"")</f>
        <v/>
      </c>
      <c r="F194" s="257" t="str">
        <f>IF('Orçamento-base'!I194&gt;0,'Orçamento-base'!I194,"")</f>
        <v/>
      </c>
      <c r="G194" s="256"/>
      <c r="H194" s="223" t="str">
        <f t="shared" si="4"/>
        <v/>
      </c>
      <c r="I194" s="238"/>
      <c r="J194" s="238"/>
      <c r="K194" s="239"/>
    </row>
    <row r="195" spans="1:11" ht="15.75" customHeight="1" x14ac:dyDescent="0.25">
      <c r="A195" s="254" t="str">
        <f>IF('Orçamento-base'!A195&gt;0,'Orçamento-base'!A195,"")</f>
        <v/>
      </c>
      <c r="B195" s="254">
        <f>'Orçamento-base'!B195</f>
        <v>0</v>
      </c>
      <c r="C195" s="254" t="str">
        <f>IF('Orçamento-base'!C195&gt;0,'Orçamento-base'!C195,"")</f>
        <v/>
      </c>
      <c r="D195" s="255" t="str">
        <f>IF('Orçamento-base'!G195&gt;0,'Orçamento-base'!G195,"")</f>
        <v/>
      </c>
      <c r="E195" s="256" t="str">
        <f>IF('Orçamento-base'!H195&gt;0,'Orçamento-base'!H195,"")</f>
        <v/>
      </c>
      <c r="F195" s="257" t="str">
        <f>IF('Orçamento-base'!I195&gt;0,'Orçamento-base'!I195,"")</f>
        <v/>
      </c>
      <c r="G195" s="256"/>
      <c r="H195" s="223" t="str">
        <f t="shared" si="4"/>
        <v/>
      </c>
      <c r="I195" s="238"/>
      <c r="J195" s="238"/>
      <c r="K195" s="239"/>
    </row>
    <row r="196" spans="1:11" ht="15.75" customHeight="1" x14ac:dyDescent="0.25">
      <c r="A196" s="254" t="str">
        <f>IF('Orçamento-base'!A196&gt;0,'Orçamento-base'!A196,"")</f>
        <v/>
      </c>
      <c r="B196" s="254">
        <f>'Orçamento-base'!B196</f>
        <v>0</v>
      </c>
      <c r="C196" s="254" t="str">
        <f>IF('Orçamento-base'!C196&gt;0,'Orçamento-base'!C196,"")</f>
        <v/>
      </c>
      <c r="D196" s="255" t="str">
        <f>IF('Orçamento-base'!G196&gt;0,'Orçamento-base'!G196,"")</f>
        <v/>
      </c>
      <c r="E196" s="256" t="str">
        <f>IF('Orçamento-base'!H196&gt;0,'Orçamento-base'!H196,"")</f>
        <v/>
      </c>
      <c r="F196" s="257" t="str">
        <f>IF('Orçamento-base'!I196&gt;0,'Orçamento-base'!I196,"")</f>
        <v/>
      </c>
      <c r="G196" s="256"/>
      <c r="H196" s="223" t="str">
        <f t="shared" si="4"/>
        <v/>
      </c>
      <c r="I196" s="238"/>
      <c r="J196" s="238"/>
      <c r="K196" s="239"/>
    </row>
    <row r="197" spans="1:11" ht="15.75" customHeight="1" x14ac:dyDescent="0.25">
      <c r="A197" s="254" t="str">
        <f>IF('Orçamento-base'!A197&gt;0,'Orçamento-base'!A197,"")</f>
        <v/>
      </c>
      <c r="B197" s="254">
        <f>'Orçamento-base'!B197</f>
        <v>0</v>
      </c>
      <c r="C197" s="254" t="str">
        <f>IF('Orçamento-base'!C197&gt;0,'Orçamento-base'!C197,"")</f>
        <v/>
      </c>
      <c r="D197" s="255" t="str">
        <f>IF('Orçamento-base'!G197&gt;0,'Orçamento-base'!G197,"")</f>
        <v/>
      </c>
      <c r="E197" s="256" t="str">
        <f>IF('Orçamento-base'!H197&gt;0,'Orçamento-base'!H197,"")</f>
        <v/>
      </c>
      <c r="F197" s="257" t="str">
        <f>IF('Orçamento-base'!I197&gt;0,'Orçamento-base'!I197,"")</f>
        <v/>
      </c>
      <c r="G197" s="256"/>
      <c r="H197" s="223" t="str">
        <f t="shared" si="4"/>
        <v/>
      </c>
      <c r="I197" s="238"/>
      <c r="J197" s="238"/>
      <c r="K197" s="239"/>
    </row>
    <row r="198" spans="1:11" ht="15.75" customHeight="1" x14ac:dyDescent="0.25">
      <c r="A198" s="254" t="str">
        <f>IF('Orçamento-base'!A198&gt;0,'Orçamento-base'!A198,"")</f>
        <v/>
      </c>
      <c r="B198" s="254">
        <f>'Orçamento-base'!B198</f>
        <v>0</v>
      </c>
      <c r="C198" s="254" t="str">
        <f>IF('Orçamento-base'!C198&gt;0,'Orçamento-base'!C198,"")</f>
        <v/>
      </c>
      <c r="D198" s="255" t="str">
        <f>IF('Orçamento-base'!G198&gt;0,'Orçamento-base'!G198,"")</f>
        <v/>
      </c>
      <c r="E198" s="256" t="str">
        <f>IF('Orçamento-base'!H198&gt;0,'Orçamento-base'!H198,"")</f>
        <v/>
      </c>
      <c r="F198" s="257" t="str">
        <f>IF('Orçamento-base'!I198&gt;0,'Orçamento-base'!I198,"")</f>
        <v/>
      </c>
      <c r="G198" s="256"/>
      <c r="H198" s="223" t="str">
        <f t="shared" si="4"/>
        <v/>
      </c>
      <c r="I198" s="238"/>
      <c r="J198" s="238"/>
      <c r="K198" s="239"/>
    </row>
    <row r="199" spans="1:11" ht="15.75" customHeight="1" x14ac:dyDescent="0.25">
      <c r="A199" s="254" t="str">
        <f>IF('Orçamento-base'!A199&gt;0,'Orçamento-base'!A199,"")</f>
        <v/>
      </c>
      <c r="B199" s="254">
        <f>'Orçamento-base'!B199</f>
        <v>0</v>
      </c>
      <c r="C199" s="254" t="str">
        <f>IF('Orçamento-base'!C199&gt;0,'Orçamento-base'!C199,"")</f>
        <v/>
      </c>
      <c r="D199" s="255" t="str">
        <f>IF('Orçamento-base'!G199&gt;0,'Orçamento-base'!G199,"")</f>
        <v/>
      </c>
      <c r="E199" s="256" t="str">
        <f>IF('Orçamento-base'!H199&gt;0,'Orçamento-base'!H199,"")</f>
        <v/>
      </c>
      <c r="F199" s="257" t="str">
        <f>IF('Orçamento-base'!I199&gt;0,'Orçamento-base'!I199,"")</f>
        <v/>
      </c>
      <c r="G199" s="256"/>
      <c r="H199" s="223" t="str">
        <f t="shared" si="4"/>
        <v/>
      </c>
      <c r="I199" s="238"/>
      <c r="J199" s="238"/>
      <c r="K199" s="239"/>
    </row>
    <row r="200" spans="1:11" ht="15.75" customHeight="1" x14ac:dyDescent="0.25">
      <c r="A200" s="254" t="str">
        <f>IF('Orçamento-base'!A200&gt;0,'Orçamento-base'!A200,"")</f>
        <v/>
      </c>
      <c r="B200" s="254">
        <f>'Orçamento-base'!B200</f>
        <v>0</v>
      </c>
      <c r="C200" s="254" t="str">
        <f>IF('Orçamento-base'!C200&gt;0,'Orçamento-base'!C200,"")</f>
        <v/>
      </c>
      <c r="D200" s="255" t="str">
        <f>IF('Orçamento-base'!G200&gt;0,'Orçamento-base'!G200,"")</f>
        <v/>
      </c>
      <c r="E200" s="256" t="str">
        <f>IF('Orçamento-base'!H200&gt;0,'Orçamento-base'!H200,"")</f>
        <v/>
      </c>
      <c r="F200" s="257" t="str">
        <f>IF('Orçamento-base'!I200&gt;0,'Orçamento-base'!I200,"")</f>
        <v/>
      </c>
      <c r="G200" s="256"/>
      <c r="H200" s="223" t="str">
        <f t="shared" si="4"/>
        <v/>
      </c>
      <c r="I200" s="238"/>
      <c r="J200" s="238"/>
      <c r="K200" s="239"/>
    </row>
    <row r="201" spans="1:11" ht="15.75" customHeight="1" x14ac:dyDescent="0.25">
      <c r="A201" s="254" t="str">
        <f>IF('Orçamento-base'!A201&gt;0,'Orçamento-base'!A201,"")</f>
        <v/>
      </c>
      <c r="B201" s="254">
        <f>'Orçamento-base'!B201</f>
        <v>0</v>
      </c>
      <c r="C201" s="254" t="str">
        <f>IF('Orçamento-base'!C201&gt;0,'Orçamento-base'!C201,"")</f>
        <v/>
      </c>
      <c r="D201" s="255" t="str">
        <f>IF('Orçamento-base'!G201&gt;0,'Orçamento-base'!G201,"")</f>
        <v/>
      </c>
      <c r="E201" s="256" t="str">
        <f>IF('Orçamento-base'!H201&gt;0,'Orçamento-base'!H201,"")</f>
        <v/>
      </c>
      <c r="F201" s="257" t="str">
        <f>IF('Orçamento-base'!I201&gt;0,'Orçamento-base'!I201,"")</f>
        <v/>
      </c>
      <c r="G201" s="256"/>
      <c r="H201" s="223" t="str">
        <f t="shared" si="4"/>
        <v/>
      </c>
      <c r="I201" s="238"/>
      <c r="J201" s="238"/>
      <c r="K201" s="239"/>
    </row>
    <row r="202" spans="1:11" ht="15.75" customHeight="1" x14ac:dyDescent="0.25">
      <c r="A202" s="254" t="str">
        <f>IF('Orçamento-base'!A202&gt;0,'Orçamento-base'!A202,"")</f>
        <v/>
      </c>
      <c r="B202" s="254">
        <f>'Orçamento-base'!B202</f>
        <v>0</v>
      </c>
      <c r="C202" s="254" t="str">
        <f>IF('Orçamento-base'!C202&gt;0,'Orçamento-base'!C202,"")</f>
        <v/>
      </c>
      <c r="D202" s="255" t="str">
        <f>IF('Orçamento-base'!G202&gt;0,'Orçamento-base'!G202,"")</f>
        <v/>
      </c>
      <c r="E202" s="256" t="str">
        <f>IF('Orçamento-base'!H202&gt;0,'Orçamento-base'!H202,"")</f>
        <v/>
      </c>
      <c r="F202" s="257" t="str">
        <f>IF('Orçamento-base'!I202&gt;0,'Orçamento-base'!I202,"")</f>
        <v/>
      </c>
      <c r="G202" s="256"/>
      <c r="H202" s="223" t="str">
        <f t="shared" si="4"/>
        <v/>
      </c>
      <c r="I202" s="238"/>
      <c r="J202" s="238"/>
      <c r="K202" s="239"/>
    </row>
    <row r="203" spans="1:11" ht="15.75" customHeight="1" x14ac:dyDescent="0.25">
      <c r="A203" s="254" t="str">
        <f>IF('Orçamento-base'!A203&gt;0,'Orçamento-base'!A203,"")</f>
        <v/>
      </c>
      <c r="B203" s="254">
        <f>'Orçamento-base'!B203</f>
        <v>0</v>
      </c>
      <c r="C203" s="254" t="str">
        <f>IF('Orçamento-base'!C203&gt;0,'Orçamento-base'!C203,"")</f>
        <v/>
      </c>
      <c r="D203" s="255" t="str">
        <f>IF('Orçamento-base'!G203&gt;0,'Orçamento-base'!G203,"")</f>
        <v/>
      </c>
      <c r="E203" s="256" t="str">
        <f>IF('Orçamento-base'!H203&gt;0,'Orçamento-base'!H203,"")</f>
        <v/>
      </c>
      <c r="F203" s="257" t="str">
        <f>IF('Orçamento-base'!I203&gt;0,'Orçamento-base'!I203,"")</f>
        <v/>
      </c>
      <c r="G203" s="256"/>
      <c r="H203" s="223" t="str">
        <f t="shared" si="4"/>
        <v/>
      </c>
      <c r="I203" s="238"/>
      <c r="J203" s="238"/>
      <c r="K203" s="239"/>
    </row>
    <row r="204" spans="1:11" ht="15.75" customHeight="1" x14ac:dyDescent="0.25">
      <c r="A204" s="254" t="str">
        <f>IF('Orçamento-base'!A204&gt;0,'Orçamento-base'!A204,"")</f>
        <v/>
      </c>
      <c r="B204" s="254">
        <f>'Orçamento-base'!B204</f>
        <v>0</v>
      </c>
      <c r="C204" s="254" t="str">
        <f>IF('Orçamento-base'!C204&gt;0,'Orçamento-base'!C204,"")</f>
        <v/>
      </c>
      <c r="D204" s="255" t="str">
        <f>IF('Orçamento-base'!G204&gt;0,'Orçamento-base'!G204,"")</f>
        <v/>
      </c>
      <c r="E204" s="256" t="str">
        <f>IF('Orçamento-base'!H204&gt;0,'Orçamento-base'!H204,"")</f>
        <v/>
      </c>
      <c r="F204" s="257" t="str">
        <f>IF('Orçamento-base'!I204&gt;0,'Orçamento-base'!I204,"")</f>
        <v/>
      </c>
      <c r="G204" s="256"/>
      <c r="H204" s="223" t="str">
        <f t="shared" si="4"/>
        <v/>
      </c>
      <c r="I204" s="238"/>
      <c r="J204" s="238"/>
      <c r="K204" s="239"/>
    </row>
    <row r="205" spans="1:11" ht="15.75" customHeight="1" x14ac:dyDescent="0.25">
      <c r="A205" s="254" t="str">
        <f>IF('Orçamento-base'!A205&gt;0,'Orçamento-base'!A205,"")</f>
        <v/>
      </c>
      <c r="B205" s="254">
        <f>'Orçamento-base'!B205</f>
        <v>0</v>
      </c>
      <c r="C205" s="254" t="str">
        <f>IF('Orçamento-base'!C205&gt;0,'Orçamento-base'!C205,"")</f>
        <v/>
      </c>
      <c r="D205" s="255" t="str">
        <f>IF('Orçamento-base'!G205&gt;0,'Orçamento-base'!G205,"")</f>
        <v/>
      </c>
      <c r="E205" s="256" t="str">
        <f>IF('Orçamento-base'!H205&gt;0,'Orçamento-base'!H205,"")</f>
        <v/>
      </c>
      <c r="F205" s="257" t="str">
        <f>IF('Orçamento-base'!I205&gt;0,'Orçamento-base'!I205,"")</f>
        <v/>
      </c>
      <c r="G205" s="256"/>
      <c r="H205" s="223" t="str">
        <f t="shared" si="4"/>
        <v/>
      </c>
      <c r="I205" s="238"/>
      <c r="J205" s="238"/>
      <c r="K205" s="239"/>
    </row>
    <row r="206" spans="1:11" ht="15.75" customHeight="1" x14ac:dyDescent="0.25">
      <c r="A206" s="254" t="str">
        <f>IF('Orçamento-base'!A206&gt;0,'Orçamento-base'!A206,"")</f>
        <v/>
      </c>
      <c r="B206" s="254">
        <f>'Orçamento-base'!B206</f>
        <v>0</v>
      </c>
      <c r="C206" s="254" t="str">
        <f>IF('Orçamento-base'!C206&gt;0,'Orçamento-base'!C206,"")</f>
        <v/>
      </c>
      <c r="D206" s="255" t="str">
        <f>IF('Orçamento-base'!G206&gt;0,'Orçamento-base'!G206,"")</f>
        <v/>
      </c>
      <c r="E206" s="256" t="str">
        <f>IF('Orçamento-base'!H206&gt;0,'Orçamento-base'!H206,"")</f>
        <v/>
      </c>
      <c r="F206" s="257" t="str">
        <f>IF('Orçamento-base'!I206&gt;0,'Orçamento-base'!I206,"")</f>
        <v/>
      </c>
      <c r="G206" s="256"/>
      <c r="H206" s="223" t="str">
        <f t="shared" ref="H206:H216" si="5">IFERROR(IF(E206*G206&gt;0,ROUND(ROUND(E206,3)*ROUND(G206,3),2),""),"")</f>
        <v/>
      </c>
      <c r="I206" s="238"/>
      <c r="J206" s="238"/>
      <c r="K206" s="239"/>
    </row>
    <row r="207" spans="1:11" ht="15.75" customHeight="1" x14ac:dyDescent="0.25">
      <c r="A207" s="254" t="str">
        <f>IF('Orçamento-base'!A207&gt;0,'Orçamento-base'!A207,"")</f>
        <v/>
      </c>
      <c r="B207" s="254">
        <f>'Orçamento-base'!B207</f>
        <v>0</v>
      </c>
      <c r="C207" s="254" t="str">
        <f>IF('Orçamento-base'!C207&gt;0,'Orçamento-base'!C207,"")</f>
        <v/>
      </c>
      <c r="D207" s="255" t="str">
        <f>IF('Orçamento-base'!G207&gt;0,'Orçamento-base'!G207,"")</f>
        <v/>
      </c>
      <c r="E207" s="256" t="str">
        <f>IF('Orçamento-base'!H207&gt;0,'Orçamento-base'!H207,"")</f>
        <v/>
      </c>
      <c r="F207" s="257" t="str">
        <f>IF('Orçamento-base'!I207&gt;0,'Orçamento-base'!I207,"")</f>
        <v/>
      </c>
      <c r="G207" s="256"/>
      <c r="H207" s="223" t="str">
        <f t="shared" si="5"/>
        <v/>
      </c>
      <c r="I207" s="238"/>
      <c r="J207" s="238"/>
      <c r="K207" s="239"/>
    </row>
    <row r="208" spans="1:11" ht="15.75" customHeight="1" x14ac:dyDescent="0.25">
      <c r="A208" s="254" t="str">
        <f>IF('Orçamento-base'!A208&gt;0,'Orçamento-base'!A208,"")</f>
        <v/>
      </c>
      <c r="B208" s="254">
        <f>'Orçamento-base'!B208</f>
        <v>0</v>
      </c>
      <c r="C208" s="254" t="str">
        <f>IF('Orçamento-base'!C208&gt;0,'Orçamento-base'!C208,"")</f>
        <v/>
      </c>
      <c r="D208" s="255" t="str">
        <f>IF('Orçamento-base'!G208&gt;0,'Orçamento-base'!G208,"")</f>
        <v/>
      </c>
      <c r="E208" s="256" t="str">
        <f>IF('Orçamento-base'!H208&gt;0,'Orçamento-base'!H208,"")</f>
        <v/>
      </c>
      <c r="F208" s="257" t="str">
        <f>IF('Orçamento-base'!I208&gt;0,'Orçamento-base'!I208,"")</f>
        <v/>
      </c>
      <c r="G208" s="256"/>
      <c r="H208" s="223" t="str">
        <f t="shared" si="5"/>
        <v/>
      </c>
      <c r="I208" s="238"/>
      <c r="J208" s="238"/>
      <c r="K208" s="239"/>
    </row>
    <row r="209" spans="1:11" ht="15.75" customHeight="1" x14ac:dyDescent="0.25">
      <c r="A209" s="254" t="str">
        <f>IF('Orçamento-base'!A209&gt;0,'Orçamento-base'!A209,"")</f>
        <v/>
      </c>
      <c r="B209" s="254">
        <f>'Orçamento-base'!B209</f>
        <v>0</v>
      </c>
      <c r="C209" s="254" t="str">
        <f>IF('Orçamento-base'!C209&gt;0,'Orçamento-base'!C209,"")</f>
        <v/>
      </c>
      <c r="D209" s="255" t="str">
        <f>IF('Orçamento-base'!G209&gt;0,'Orçamento-base'!G209,"")</f>
        <v/>
      </c>
      <c r="E209" s="256" t="str">
        <f>IF('Orçamento-base'!H209&gt;0,'Orçamento-base'!H209,"")</f>
        <v/>
      </c>
      <c r="F209" s="257" t="str">
        <f>IF('Orçamento-base'!I209&gt;0,'Orçamento-base'!I209,"")</f>
        <v/>
      </c>
      <c r="G209" s="256"/>
      <c r="H209" s="223" t="str">
        <f t="shared" si="5"/>
        <v/>
      </c>
      <c r="I209" s="238"/>
      <c r="J209" s="238"/>
      <c r="K209" s="239"/>
    </row>
    <row r="210" spans="1:11" ht="15.75" customHeight="1" x14ac:dyDescent="0.25">
      <c r="A210" s="254" t="str">
        <f>IF('Orçamento-base'!A210&gt;0,'Orçamento-base'!A210,"")</f>
        <v/>
      </c>
      <c r="B210" s="254">
        <f>'Orçamento-base'!B210</f>
        <v>0</v>
      </c>
      <c r="C210" s="254" t="str">
        <f>IF('Orçamento-base'!C210&gt;0,'Orçamento-base'!C210,"")</f>
        <v/>
      </c>
      <c r="D210" s="255" t="str">
        <f>IF('Orçamento-base'!G210&gt;0,'Orçamento-base'!G210,"")</f>
        <v/>
      </c>
      <c r="E210" s="256" t="str">
        <f>IF('Orçamento-base'!H210&gt;0,'Orçamento-base'!H210,"")</f>
        <v/>
      </c>
      <c r="F210" s="257" t="str">
        <f>IF('Orçamento-base'!I210&gt;0,'Orçamento-base'!I210,"")</f>
        <v/>
      </c>
      <c r="G210" s="256"/>
      <c r="H210" s="223" t="str">
        <f t="shared" si="5"/>
        <v/>
      </c>
      <c r="I210" s="238"/>
      <c r="J210" s="238"/>
      <c r="K210" s="239"/>
    </row>
    <row r="211" spans="1:11" ht="15.75" customHeight="1" x14ac:dyDescent="0.25">
      <c r="A211" s="254" t="str">
        <f>IF('Orçamento-base'!A211&gt;0,'Orçamento-base'!A211,"")</f>
        <v/>
      </c>
      <c r="B211" s="254">
        <f>'Orçamento-base'!B211</f>
        <v>0</v>
      </c>
      <c r="C211" s="254" t="str">
        <f>IF('Orçamento-base'!C211&gt;0,'Orçamento-base'!C211,"")</f>
        <v/>
      </c>
      <c r="D211" s="255" t="str">
        <f>IF('Orçamento-base'!G211&gt;0,'Orçamento-base'!G211,"")</f>
        <v/>
      </c>
      <c r="E211" s="256" t="str">
        <f>IF('Orçamento-base'!H211&gt;0,'Orçamento-base'!H211,"")</f>
        <v/>
      </c>
      <c r="F211" s="257" t="str">
        <f>IF('Orçamento-base'!I211&gt;0,'Orçamento-base'!I211,"")</f>
        <v/>
      </c>
      <c r="G211" s="256"/>
      <c r="H211" s="223" t="str">
        <f t="shared" si="5"/>
        <v/>
      </c>
      <c r="I211" s="238"/>
      <c r="J211" s="238"/>
      <c r="K211" s="239"/>
    </row>
    <row r="212" spans="1:11" ht="15.75" customHeight="1" x14ac:dyDescent="0.25">
      <c r="A212" s="254" t="str">
        <f>IF('Orçamento-base'!A212&gt;0,'Orçamento-base'!A212,"")</f>
        <v/>
      </c>
      <c r="B212" s="254">
        <f>'Orçamento-base'!B212</f>
        <v>0</v>
      </c>
      <c r="C212" s="254" t="str">
        <f>IF('Orçamento-base'!C212&gt;0,'Orçamento-base'!C212,"")</f>
        <v/>
      </c>
      <c r="D212" s="255" t="str">
        <f>IF('Orçamento-base'!G212&gt;0,'Orçamento-base'!G212,"")</f>
        <v/>
      </c>
      <c r="E212" s="256" t="str">
        <f>IF('Orçamento-base'!H212&gt;0,'Orçamento-base'!H212,"")</f>
        <v/>
      </c>
      <c r="F212" s="257" t="str">
        <f>IF('Orçamento-base'!I212&gt;0,'Orçamento-base'!I212,"")</f>
        <v/>
      </c>
      <c r="G212" s="256"/>
      <c r="H212" s="223" t="str">
        <f t="shared" si="5"/>
        <v/>
      </c>
      <c r="I212" s="238"/>
      <c r="J212" s="238"/>
      <c r="K212" s="239"/>
    </row>
    <row r="213" spans="1:11" ht="15.75" customHeight="1" x14ac:dyDescent="0.25">
      <c r="A213" s="254" t="str">
        <f>IF('Orçamento-base'!A213&gt;0,'Orçamento-base'!A213,"")</f>
        <v/>
      </c>
      <c r="B213" s="254">
        <f>'Orçamento-base'!B213</f>
        <v>0</v>
      </c>
      <c r="C213" s="254" t="str">
        <f>IF('Orçamento-base'!C213&gt;0,'Orçamento-base'!C213,"")</f>
        <v/>
      </c>
      <c r="D213" s="255" t="str">
        <f>IF('Orçamento-base'!G213&gt;0,'Orçamento-base'!G213,"")</f>
        <v/>
      </c>
      <c r="E213" s="256" t="str">
        <f>IF('Orçamento-base'!H213&gt;0,'Orçamento-base'!H213,"")</f>
        <v/>
      </c>
      <c r="F213" s="257" t="str">
        <f>IF('Orçamento-base'!I213&gt;0,'Orçamento-base'!I213,"")</f>
        <v/>
      </c>
      <c r="G213" s="256"/>
      <c r="H213" s="223" t="str">
        <f t="shared" si="5"/>
        <v/>
      </c>
      <c r="I213" s="238"/>
      <c r="J213" s="238"/>
      <c r="K213" s="239"/>
    </row>
    <row r="214" spans="1:11" ht="15.75" customHeight="1" x14ac:dyDescent="0.25">
      <c r="A214" s="254" t="str">
        <f>IF('Orçamento-base'!A214&gt;0,'Orçamento-base'!A214,"")</f>
        <v/>
      </c>
      <c r="B214" s="254">
        <f>'Orçamento-base'!B214</f>
        <v>0</v>
      </c>
      <c r="C214" s="254" t="str">
        <f>IF('Orçamento-base'!C214&gt;0,'Orçamento-base'!C214,"")</f>
        <v/>
      </c>
      <c r="D214" s="255" t="str">
        <f>IF('Orçamento-base'!G214&gt;0,'Orçamento-base'!G214,"")</f>
        <v/>
      </c>
      <c r="E214" s="256" t="str">
        <f>IF('Orçamento-base'!H214&gt;0,'Orçamento-base'!H214,"")</f>
        <v/>
      </c>
      <c r="F214" s="257" t="str">
        <f>IF('Orçamento-base'!I214&gt;0,'Orçamento-base'!I214,"")</f>
        <v/>
      </c>
      <c r="G214" s="256"/>
      <c r="H214" s="223" t="str">
        <f t="shared" si="5"/>
        <v/>
      </c>
      <c r="I214" s="238"/>
      <c r="J214" s="238"/>
      <c r="K214" s="239"/>
    </row>
    <row r="215" spans="1:11" ht="15.75" customHeight="1" x14ac:dyDescent="0.25">
      <c r="A215" s="254" t="str">
        <f>IF('Orçamento-base'!A215&gt;0,'Orçamento-base'!A215,"")</f>
        <v/>
      </c>
      <c r="B215" s="254">
        <f>'Orçamento-base'!B215</f>
        <v>0</v>
      </c>
      <c r="C215" s="254" t="str">
        <f>IF('Orçamento-base'!C215&gt;0,'Orçamento-base'!C215,"")</f>
        <v/>
      </c>
      <c r="D215" s="255" t="str">
        <f>IF('Orçamento-base'!G215&gt;0,'Orçamento-base'!G215,"")</f>
        <v/>
      </c>
      <c r="E215" s="256" t="str">
        <f>IF('Orçamento-base'!H215&gt;0,'Orçamento-base'!H215,"")</f>
        <v/>
      </c>
      <c r="F215" s="257" t="str">
        <f>IF('Orçamento-base'!I215&gt;0,'Orçamento-base'!I215,"")</f>
        <v/>
      </c>
      <c r="G215" s="256"/>
      <c r="H215" s="223" t="str">
        <f t="shared" si="5"/>
        <v/>
      </c>
      <c r="I215" s="238"/>
      <c r="J215" s="238"/>
      <c r="K215" s="239"/>
    </row>
    <row r="216" spans="1:11" ht="15.75" customHeight="1" x14ac:dyDescent="0.25">
      <c r="A216" s="254" t="str">
        <f>IF('Orçamento-base'!A216&gt;0,'Orçamento-base'!A216,"")</f>
        <v/>
      </c>
      <c r="B216" s="254">
        <f>'Orçamento-base'!B216</f>
        <v>0</v>
      </c>
      <c r="C216" s="254" t="str">
        <f>IF('Orçamento-base'!C216&gt;0,'Orçamento-base'!C216,"")</f>
        <v/>
      </c>
      <c r="D216" s="255" t="str">
        <f>IF('Orçamento-base'!G216&gt;0,'Orçamento-base'!G216,"")</f>
        <v/>
      </c>
      <c r="E216" s="256" t="str">
        <f>IF('Orçamento-base'!H216&gt;0,'Orçamento-base'!H216,"")</f>
        <v/>
      </c>
      <c r="F216" s="257" t="str">
        <f>IF('Orçamento-base'!I216&gt;0,'Orçamento-base'!I216,"")</f>
        <v/>
      </c>
      <c r="G216" s="256"/>
      <c r="H216" s="223" t="str">
        <f t="shared" si="5"/>
        <v/>
      </c>
      <c r="I216" s="238"/>
      <c r="J216" s="238"/>
      <c r="K216" s="239"/>
    </row>
    <row r="217" spans="1:11" ht="15.75" customHeight="1" x14ac:dyDescent="0.25">
      <c r="A217" s="254" t="str">
        <f>IF('Orçamento-base'!A217&gt;0,'Orçamento-base'!A217,"")</f>
        <v/>
      </c>
      <c r="B217" s="254">
        <f>'Orçamento-base'!B217</f>
        <v>0</v>
      </c>
      <c r="C217" s="254" t="str">
        <f>IF('Orçamento-base'!C217&gt;0,'Orçamento-base'!C217,"")</f>
        <v/>
      </c>
      <c r="D217" s="255" t="str">
        <f>IF('Orçamento-base'!G217&gt;0,'Orçamento-base'!G217,"")</f>
        <v/>
      </c>
      <c r="E217" s="256" t="str">
        <f>IF('Orçamento-base'!H217&gt;0,'Orçamento-base'!H217,"")</f>
        <v/>
      </c>
      <c r="F217" s="257" t="str">
        <f>IF('Orçamento-base'!I217&gt;0,'Orçamento-base'!I217,"")</f>
        <v/>
      </c>
      <c r="G217" s="256"/>
      <c r="H217" s="223" t="str">
        <f t="shared" ref="H217:H269" si="6">IFERROR(IF(E217*G217&gt;0,ROUND(ROUND(E217,3)*ROUND(G217,3),2),""),"")</f>
        <v/>
      </c>
      <c r="I217" s="238"/>
      <c r="J217" s="238"/>
      <c r="K217" s="239"/>
    </row>
    <row r="218" spans="1:11" ht="15.75" customHeight="1" x14ac:dyDescent="0.25">
      <c r="A218" s="254" t="str">
        <f>IF('Orçamento-base'!A218&gt;0,'Orçamento-base'!A218,"")</f>
        <v/>
      </c>
      <c r="B218" s="254">
        <f>'Orçamento-base'!B218</f>
        <v>0</v>
      </c>
      <c r="C218" s="254" t="str">
        <f>IF('Orçamento-base'!C218&gt;0,'Orçamento-base'!C218,"")</f>
        <v/>
      </c>
      <c r="D218" s="255" t="str">
        <f>IF('Orçamento-base'!G218&gt;0,'Orçamento-base'!G218,"")</f>
        <v/>
      </c>
      <c r="E218" s="256" t="str">
        <f>IF('Orçamento-base'!H218&gt;0,'Orçamento-base'!H218,"")</f>
        <v/>
      </c>
      <c r="F218" s="257" t="str">
        <f>IF('Orçamento-base'!I218&gt;0,'Orçamento-base'!I218,"")</f>
        <v/>
      </c>
      <c r="G218" s="256"/>
      <c r="H218" s="223" t="str">
        <f t="shared" si="6"/>
        <v/>
      </c>
      <c r="I218" s="238"/>
      <c r="J218" s="238"/>
      <c r="K218" s="239"/>
    </row>
    <row r="219" spans="1:11" ht="15.75" customHeight="1" x14ac:dyDescent="0.25">
      <c r="A219" s="254" t="str">
        <f>IF('Orçamento-base'!A219&gt;0,'Orçamento-base'!A219,"")</f>
        <v/>
      </c>
      <c r="B219" s="254">
        <f>'Orçamento-base'!B219</f>
        <v>0</v>
      </c>
      <c r="C219" s="254" t="str">
        <f>IF('Orçamento-base'!C219&gt;0,'Orçamento-base'!C219,"")</f>
        <v/>
      </c>
      <c r="D219" s="255" t="str">
        <f>IF('Orçamento-base'!G219&gt;0,'Orçamento-base'!G219,"")</f>
        <v/>
      </c>
      <c r="E219" s="256" t="str">
        <f>IF('Orçamento-base'!H219&gt;0,'Orçamento-base'!H219,"")</f>
        <v/>
      </c>
      <c r="F219" s="257" t="str">
        <f>IF('Orçamento-base'!I219&gt;0,'Orçamento-base'!I219,"")</f>
        <v/>
      </c>
      <c r="G219" s="256"/>
      <c r="H219" s="223" t="str">
        <f t="shared" si="6"/>
        <v/>
      </c>
      <c r="I219" s="238"/>
      <c r="J219" s="238"/>
      <c r="K219" s="239"/>
    </row>
    <row r="220" spans="1:11" ht="15.75" customHeight="1" x14ac:dyDescent="0.25">
      <c r="A220" s="254" t="str">
        <f>IF('Orçamento-base'!A220&gt;0,'Orçamento-base'!A220,"")</f>
        <v/>
      </c>
      <c r="B220" s="254">
        <f>'Orçamento-base'!B220</f>
        <v>0</v>
      </c>
      <c r="C220" s="254" t="str">
        <f>IF('Orçamento-base'!C220&gt;0,'Orçamento-base'!C220,"")</f>
        <v/>
      </c>
      <c r="D220" s="255" t="str">
        <f>IF('Orçamento-base'!G220&gt;0,'Orçamento-base'!G220,"")</f>
        <v/>
      </c>
      <c r="E220" s="256" t="str">
        <f>IF('Orçamento-base'!H220&gt;0,'Orçamento-base'!H220,"")</f>
        <v/>
      </c>
      <c r="F220" s="257" t="str">
        <f>IF('Orçamento-base'!I220&gt;0,'Orçamento-base'!I220,"")</f>
        <v/>
      </c>
      <c r="G220" s="256"/>
      <c r="H220" s="223" t="str">
        <f t="shared" si="6"/>
        <v/>
      </c>
      <c r="I220" s="238"/>
      <c r="J220" s="238"/>
      <c r="K220" s="239"/>
    </row>
    <row r="221" spans="1:11" ht="15.75" customHeight="1" x14ac:dyDescent="0.25">
      <c r="A221" s="254" t="str">
        <f>IF('Orçamento-base'!A221&gt;0,'Orçamento-base'!A221,"")</f>
        <v/>
      </c>
      <c r="B221" s="254">
        <f>'Orçamento-base'!B221</f>
        <v>0</v>
      </c>
      <c r="C221" s="254" t="str">
        <f>IF('Orçamento-base'!C221&gt;0,'Orçamento-base'!C221,"")</f>
        <v/>
      </c>
      <c r="D221" s="255" t="str">
        <f>IF('Orçamento-base'!G221&gt;0,'Orçamento-base'!G221,"")</f>
        <v/>
      </c>
      <c r="E221" s="256" t="str">
        <f>IF('Orçamento-base'!H221&gt;0,'Orçamento-base'!H221,"")</f>
        <v/>
      </c>
      <c r="F221" s="257" t="str">
        <f>IF('Orçamento-base'!I221&gt;0,'Orçamento-base'!I221,"")</f>
        <v/>
      </c>
      <c r="G221" s="256"/>
      <c r="H221" s="223" t="str">
        <f t="shared" si="6"/>
        <v/>
      </c>
      <c r="I221" s="238"/>
      <c r="J221" s="238"/>
      <c r="K221" s="239"/>
    </row>
    <row r="222" spans="1:11" ht="15.75" customHeight="1" x14ac:dyDescent="0.25">
      <c r="A222" s="254" t="str">
        <f>IF('Orçamento-base'!A222&gt;0,'Orçamento-base'!A222,"")</f>
        <v/>
      </c>
      <c r="B222" s="254">
        <f>'Orçamento-base'!B222</f>
        <v>0</v>
      </c>
      <c r="C222" s="254" t="str">
        <f>IF('Orçamento-base'!C222&gt;0,'Orçamento-base'!C222,"")</f>
        <v/>
      </c>
      <c r="D222" s="255" t="str">
        <f>IF('Orçamento-base'!G222&gt;0,'Orçamento-base'!G222,"")</f>
        <v/>
      </c>
      <c r="E222" s="256" t="str">
        <f>IF('Orçamento-base'!H222&gt;0,'Orçamento-base'!H222,"")</f>
        <v/>
      </c>
      <c r="F222" s="257" t="str">
        <f>IF('Orçamento-base'!I222&gt;0,'Orçamento-base'!I222,"")</f>
        <v/>
      </c>
      <c r="G222" s="256"/>
      <c r="H222" s="223" t="str">
        <f t="shared" si="6"/>
        <v/>
      </c>
      <c r="I222" s="238"/>
      <c r="J222" s="238"/>
      <c r="K222" s="239"/>
    </row>
    <row r="223" spans="1:11" ht="15.75" customHeight="1" x14ac:dyDescent="0.25">
      <c r="A223" s="254" t="str">
        <f>IF('Orçamento-base'!A223&gt;0,'Orçamento-base'!A223,"")</f>
        <v/>
      </c>
      <c r="B223" s="254">
        <f>'Orçamento-base'!B223</f>
        <v>0</v>
      </c>
      <c r="C223" s="254" t="str">
        <f>IF('Orçamento-base'!C223&gt;0,'Orçamento-base'!C223,"")</f>
        <v/>
      </c>
      <c r="D223" s="255" t="str">
        <f>IF('Orçamento-base'!G223&gt;0,'Orçamento-base'!G223,"")</f>
        <v/>
      </c>
      <c r="E223" s="256" t="str">
        <f>IF('Orçamento-base'!H223&gt;0,'Orçamento-base'!H223,"")</f>
        <v/>
      </c>
      <c r="F223" s="257" t="str">
        <f>IF('Orçamento-base'!I223&gt;0,'Orçamento-base'!I223,"")</f>
        <v/>
      </c>
      <c r="G223" s="256"/>
      <c r="H223" s="223" t="str">
        <f t="shared" si="6"/>
        <v/>
      </c>
      <c r="I223" s="238"/>
      <c r="J223" s="238"/>
      <c r="K223" s="239"/>
    </row>
    <row r="224" spans="1:11" ht="15.75" customHeight="1" x14ac:dyDescent="0.25">
      <c r="A224" s="254" t="str">
        <f>IF('Orçamento-base'!A224&gt;0,'Orçamento-base'!A224,"")</f>
        <v/>
      </c>
      <c r="B224" s="254">
        <f>'Orçamento-base'!B224</f>
        <v>0</v>
      </c>
      <c r="C224" s="254" t="str">
        <f>IF('Orçamento-base'!C224&gt;0,'Orçamento-base'!C224,"")</f>
        <v/>
      </c>
      <c r="D224" s="255" t="str">
        <f>IF('Orçamento-base'!G224&gt;0,'Orçamento-base'!G224,"")</f>
        <v/>
      </c>
      <c r="E224" s="256" t="str">
        <f>IF('Orçamento-base'!H224&gt;0,'Orçamento-base'!H224,"")</f>
        <v/>
      </c>
      <c r="F224" s="257" t="str">
        <f>IF('Orçamento-base'!I224&gt;0,'Orçamento-base'!I224,"")</f>
        <v/>
      </c>
      <c r="G224" s="256"/>
      <c r="H224" s="223" t="str">
        <f t="shared" si="6"/>
        <v/>
      </c>
      <c r="I224" s="238"/>
      <c r="J224" s="238"/>
      <c r="K224" s="239"/>
    </row>
    <row r="225" spans="1:11" ht="15.75" customHeight="1" x14ac:dyDescent="0.25">
      <c r="A225" s="254" t="str">
        <f>IF('Orçamento-base'!A225&gt;0,'Orçamento-base'!A225,"")</f>
        <v/>
      </c>
      <c r="B225" s="254">
        <f>'Orçamento-base'!B225</f>
        <v>0</v>
      </c>
      <c r="C225" s="254" t="str">
        <f>IF('Orçamento-base'!C225&gt;0,'Orçamento-base'!C225,"")</f>
        <v/>
      </c>
      <c r="D225" s="255" t="str">
        <f>IF('Orçamento-base'!G225&gt;0,'Orçamento-base'!G225,"")</f>
        <v/>
      </c>
      <c r="E225" s="256" t="str">
        <f>IF('Orçamento-base'!H225&gt;0,'Orçamento-base'!H225,"")</f>
        <v/>
      </c>
      <c r="F225" s="257" t="str">
        <f>IF('Orçamento-base'!I225&gt;0,'Orçamento-base'!I225,"")</f>
        <v/>
      </c>
      <c r="G225" s="256"/>
      <c r="H225" s="223" t="str">
        <f t="shared" si="6"/>
        <v/>
      </c>
      <c r="I225" s="238"/>
      <c r="J225" s="238"/>
      <c r="K225" s="239"/>
    </row>
    <row r="226" spans="1:11" ht="15.75" customHeight="1" x14ac:dyDescent="0.25">
      <c r="A226" s="254" t="str">
        <f>IF('Orçamento-base'!A226&gt;0,'Orçamento-base'!A226,"")</f>
        <v/>
      </c>
      <c r="B226" s="254">
        <f>'Orçamento-base'!B226</f>
        <v>0</v>
      </c>
      <c r="C226" s="254" t="str">
        <f>IF('Orçamento-base'!C226&gt;0,'Orçamento-base'!C226,"")</f>
        <v/>
      </c>
      <c r="D226" s="255" t="str">
        <f>IF('Orçamento-base'!G226&gt;0,'Orçamento-base'!G226,"")</f>
        <v/>
      </c>
      <c r="E226" s="256" t="str">
        <f>IF('Orçamento-base'!H226&gt;0,'Orçamento-base'!H226,"")</f>
        <v/>
      </c>
      <c r="F226" s="257" t="str">
        <f>IF('Orçamento-base'!I226&gt;0,'Orçamento-base'!I226,"")</f>
        <v/>
      </c>
      <c r="G226" s="256"/>
      <c r="H226" s="223" t="str">
        <f t="shared" si="6"/>
        <v/>
      </c>
      <c r="I226" s="238"/>
      <c r="J226" s="238"/>
      <c r="K226" s="239"/>
    </row>
    <row r="227" spans="1:11" ht="15.75" customHeight="1" x14ac:dyDescent="0.25">
      <c r="A227" s="254" t="str">
        <f>IF('Orçamento-base'!A227&gt;0,'Orçamento-base'!A227,"")</f>
        <v/>
      </c>
      <c r="B227" s="254">
        <f>'Orçamento-base'!B227</f>
        <v>0</v>
      </c>
      <c r="C227" s="254" t="str">
        <f>IF('Orçamento-base'!C227&gt;0,'Orçamento-base'!C227,"")</f>
        <v/>
      </c>
      <c r="D227" s="255" t="str">
        <f>IF('Orçamento-base'!G227&gt;0,'Orçamento-base'!G227,"")</f>
        <v/>
      </c>
      <c r="E227" s="256" t="str">
        <f>IF('Orçamento-base'!H227&gt;0,'Orçamento-base'!H227,"")</f>
        <v/>
      </c>
      <c r="F227" s="257" t="str">
        <f>IF('Orçamento-base'!I227&gt;0,'Orçamento-base'!I227,"")</f>
        <v/>
      </c>
      <c r="G227" s="256"/>
      <c r="H227" s="223" t="str">
        <f t="shared" si="6"/>
        <v/>
      </c>
      <c r="I227" s="238"/>
      <c r="J227" s="238"/>
      <c r="K227" s="239"/>
    </row>
    <row r="228" spans="1:11" ht="15.75" customHeight="1" x14ac:dyDescent="0.25">
      <c r="A228" s="254" t="str">
        <f>IF('Orçamento-base'!A228&gt;0,'Orçamento-base'!A228,"")</f>
        <v/>
      </c>
      <c r="B228" s="254">
        <f>'Orçamento-base'!B228</f>
        <v>0</v>
      </c>
      <c r="C228" s="254" t="str">
        <f>IF('Orçamento-base'!C228&gt;0,'Orçamento-base'!C228,"")</f>
        <v/>
      </c>
      <c r="D228" s="255" t="str">
        <f>IF('Orçamento-base'!G228&gt;0,'Orçamento-base'!G228,"")</f>
        <v/>
      </c>
      <c r="E228" s="256" t="str">
        <f>IF('Orçamento-base'!H228&gt;0,'Orçamento-base'!H228,"")</f>
        <v/>
      </c>
      <c r="F228" s="257" t="str">
        <f>IF('Orçamento-base'!I228&gt;0,'Orçamento-base'!I228,"")</f>
        <v/>
      </c>
      <c r="G228" s="256"/>
      <c r="H228" s="223" t="str">
        <f t="shared" si="6"/>
        <v/>
      </c>
      <c r="I228" s="238"/>
      <c r="J228" s="238"/>
      <c r="K228" s="239"/>
    </row>
    <row r="229" spans="1:11" ht="15.75" customHeight="1" x14ac:dyDescent="0.25">
      <c r="A229" s="254" t="str">
        <f>IF('Orçamento-base'!A229&gt;0,'Orçamento-base'!A229,"")</f>
        <v/>
      </c>
      <c r="B229" s="254">
        <f>'Orçamento-base'!B229</f>
        <v>0</v>
      </c>
      <c r="C229" s="254" t="str">
        <f>IF('Orçamento-base'!C229&gt;0,'Orçamento-base'!C229,"")</f>
        <v/>
      </c>
      <c r="D229" s="255" t="str">
        <f>IF('Orçamento-base'!G229&gt;0,'Orçamento-base'!G229,"")</f>
        <v/>
      </c>
      <c r="E229" s="256" t="str">
        <f>IF('Orçamento-base'!H229&gt;0,'Orçamento-base'!H229,"")</f>
        <v/>
      </c>
      <c r="F229" s="257" t="str">
        <f>IF('Orçamento-base'!I229&gt;0,'Orçamento-base'!I229,"")</f>
        <v/>
      </c>
      <c r="G229" s="256"/>
      <c r="H229" s="223" t="str">
        <f t="shared" si="6"/>
        <v/>
      </c>
      <c r="I229" s="238"/>
      <c r="J229" s="238"/>
      <c r="K229" s="239"/>
    </row>
    <row r="230" spans="1:11" ht="15.75" customHeight="1" x14ac:dyDescent="0.25">
      <c r="A230" s="254" t="str">
        <f>IF('Orçamento-base'!A230&gt;0,'Orçamento-base'!A230,"")</f>
        <v/>
      </c>
      <c r="B230" s="254">
        <f>'Orçamento-base'!B230</f>
        <v>0</v>
      </c>
      <c r="C230" s="254" t="str">
        <f>IF('Orçamento-base'!C230&gt;0,'Orçamento-base'!C230,"")</f>
        <v/>
      </c>
      <c r="D230" s="255" t="str">
        <f>IF('Orçamento-base'!G230&gt;0,'Orçamento-base'!G230,"")</f>
        <v/>
      </c>
      <c r="E230" s="256" t="str">
        <f>IF('Orçamento-base'!H230&gt;0,'Orçamento-base'!H230,"")</f>
        <v/>
      </c>
      <c r="F230" s="257" t="str">
        <f>IF('Orçamento-base'!I230&gt;0,'Orçamento-base'!I230,"")</f>
        <v/>
      </c>
      <c r="G230" s="256"/>
      <c r="H230" s="223" t="str">
        <f t="shared" si="6"/>
        <v/>
      </c>
      <c r="I230" s="238"/>
      <c r="J230" s="238"/>
      <c r="K230" s="239"/>
    </row>
    <row r="231" spans="1:11" ht="15.75" customHeight="1" x14ac:dyDescent="0.25">
      <c r="A231" s="254" t="str">
        <f>IF('Orçamento-base'!A231&gt;0,'Orçamento-base'!A231,"")</f>
        <v/>
      </c>
      <c r="B231" s="254">
        <f>'Orçamento-base'!B231</f>
        <v>0</v>
      </c>
      <c r="C231" s="254" t="str">
        <f>IF('Orçamento-base'!C231&gt;0,'Orçamento-base'!C231,"")</f>
        <v/>
      </c>
      <c r="D231" s="255" t="str">
        <f>IF('Orçamento-base'!G231&gt;0,'Orçamento-base'!G231,"")</f>
        <v/>
      </c>
      <c r="E231" s="256" t="str">
        <f>IF('Orçamento-base'!H231&gt;0,'Orçamento-base'!H231,"")</f>
        <v/>
      </c>
      <c r="F231" s="257" t="str">
        <f>IF('Orçamento-base'!I231&gt;0,'Orçamento-base'!I231,"")</f>
        <v/>
      </c>
      <c r="G231" s="256"/>
      <c r="H231" s="223" t="str">
        <f t="shared" si="6"/>
        <v/>
      </c>
      <c r="I231" s="238"/>
      <c r="J231" s="238"/>
      <c r="K231" s="239"/>
    </row>
    <row r="232" spans="1:11" ht="15.75" customHeight="1" x14ac:dyDescent="0.25">
      <c r="A232" s="254" t="str">
        <f>IF('Orçamento-base'!A232&gt;0,'Orçamento-base'!A232,"")</f>
        <v/>
      </c>
      <c r="B232" s="254">
        <f>'Orçamento-base'!B232</f>
        <v>0</v>
      </c>
      <c r="C232" s="254" t="str">
        <f>IF('Orçamento-base'!C232&gt;0,'Orçamento-base'!C232,"")</f>
        <v/>
      </c>
      <c r="D232" s="255" t="str">
        <f>IF('Orçamento-base'!G232&gt;0,'Orçamento-base'!G232,"")</f>
        <v/>
      </c>
      <c r="E232" s="256" t="str">
        <f>IF('Orçamento-base'!H232&gt;0,'Orçamento-base'!H232,"")</f>
        <v/>
      </c>
      <c r="F232" s="257" t="str">
        <f>IF('Orçamento-base'!I232&gt;0,'Orçamento-base'!I232,"")</f>
        <v/>
      </c>
      <c r="G232" s="256"/>
      <c r="H232" s="223" t="str">
        <f t="shared" si="6"/>
        <v/>
      </c>
      <c r="I232" s="238"/>
      <c r="J232" s="238"/>
      <c r="K232" s="239"/>
    </row>
    <row r="233" spans="1:11" ht="15.75" customHeight="1" x14ac:dyDescent="0.25">
      <c r="A233" s="254" t="str">
        <f>IF('Orçamento-base'!A233&gt;0,'Orçamento-base'!A233,"")</f>
        <v/>
      </c>
      <c r="B233" s="254">
        <f>'Orçamento-base'!B233</f>
        <v>0</v>
      </c>
      <c r="C233" s="254" t="str">
        <f>IF('Orçamento-base'!C233&gt;0,'Orçamento-base'!C233,"")</f>
        <v/>
      </c>
      <c r="D233" s="255" t="str">
        <f>IF('Orçamento-base'!G233&gt;0,'Orçamento-base'!G233,"")</f>
        <v/>
      </c>
      <c r="E233" s="256" t="str">
        <f>IF('Orçamento-base'!H233&gt;0,'Orçamento-base'!H233,"")</f>
        <v/>
      </c>
      <c r="F233" s="257" t="str">
        <f>IF('Orçamento-base'!I233&gt;0,'Orçamento-base'!I233,"")</f>
        <v/>
      </c>
      <c r="G233" s="256"/>
      <c r="H233" s="223" t="str">
        <f t="shared" si="6"/>
        <v/>
      </c>
      <c r="I233" s="238"/>
      <c r="J233" s="238"/>
      <c r="K233" s="239"/>
    </row>
    <row r="234" spans="1:11" ht="15.75" customHeight="1" x14ac:dyDescent="0.25">
      <c r="A234" s="254" t="str">
        <f>IF('Orçamento-base'!A234&gt;0,'Orçamento-base'!A234,"")</f>
        <v/>
      </c>
      <c r="B234" s="254">
        <f>'Orçamento-base'!B234</f>
        <v>0</v>
      </c>
      <c r="C234" s="254" t="str">
        <f>IF('Orçamento-base'!C234&gt;0,'Orçamento-base'!C234,"")</f>
        <v/>
      </c>
      <c r="D234" s="255" t="str">
        <f>IF('Orçamento-base'!G234&gt;0,'Orçamento-base'!G234,"")</f>
        <v/>
      </c>
      <c r="E234" s="256" t="str">
        <f>IF('Orçamento-base'!H234&gt;0,'Orçamento-base'!H234,"")</f>
        <v/>
      </c>
      <c r="F234" s="257" t="str">
        <f>IF('Orçamento-base'!I234&gt;0,'Orçamento-base'!I234,"")</f>
        <v/>
      </c>
      <c r="G234" s="256"/>
      <c r="H234" s="223" t="str">
        <f t="shared" si="6"/>
        <v/>
      </c>
      <c r="I234" s="238"/>
      <c r="J234" s="238"/>
      <c r="K234" s="239"/>
    </row>
    <row r="235" spans="1:11" ht="15.75" customHeight="1" x14ac:dyDescent="0.25">
      <c r="A235" s="254" t="str">
        <f>IF('Orçamento-base'!A235&gt;0,'Orçamento-base'!A235,"")</f>
        <v/>
      </c>
      <c r="B235" s="254">
        <f>'Orçamento-base'!B235</f>
        <v>0</v>
      </c>
      <c r="C235" s="254" t="str">
        <f>IF('Orçamento-base'!C235&gt;0,'Orçamento-base'!C235,"")</f>
        <v/>
      </c>
      <c r="D235" s="255" t="str">
        <f>IF('Orçamento-base'!G235&gt;0,'Orçamento-base'!G235,"")</f>
        <v/>
      </c>
      <c r="E235" s="256" t="str">
        <f>IF('Orçamento-base'!H235&gt;0,'Orçamento-base'!H235,"")</f>
        <v/>
      </c>
      <c r="F235" s="257" t="str">
        <f>IF('Orçamento-base'!I235&gt;0,'Orçamento-base'!I235,"")</f>
        <v/>
      </c>
      <c r="G235" s="256"/>
      <c r="H235" s="223" t="str">
        <f t="shared" si="6"/>
        <v/>
      </c>
      <c r="I235" s="238"/>
      <c r="J235" s="238"/>
      <c r="K235" s="239"/>
    </row>
    <row r="236" spans="1:11" ht="15.75" customHeight="1" x14ac:dyDescent="0.25">
      <c r="A236" s="254" t="str">
        <f>IF('Orçamento-base'!A236&gt;0,'Orçamento-base'!A236,"")</f>
        <v/>
      </c>
      <c r="B236" s="254">
        <f>'Orçamento-base'!B236</f>
        <v>0</v>
      </c>
      <c r="C236" s="254" t="str">
        <f>IF('Orçamento-base'!C236&gt;0,'Orçamento-base'!C236,"")</f>
        <v/>
      </c>
      <c r="D236" s="255" t="str">
        <f>IF('Orçamento-base'!G236&gt;0,'Orçamento-base'!G236,"")</f>
        <v/>
      </c>
      <c r="E236" s="256" t="str">
        <f>IF('Orçamento-base'!H236&gt;0,'Orçamento-base'!H236,"")</f>
        <v/>
      </c>
      <c r="F236" s="257" t="str">
        <f>IF('Orçamento-base'!I236&gt;0,'Orçamento-base'!I236,"")</f>
        <v/>
      </c>
      <c r="G236" s="256"/>
      <c r="H236" s="223" t="str">
        <f t="shared" si="6"/>
        <v/>
      </c>
      <c r="I236" s="238"/>
      <c r="J236" s="238"/>
      <c r="K236" s="239"/>
    </row>
    <row r="237" spans="1:11" ht="15.75" customHeight="1" x14ac:dyDescent="0.25">
      <c r="A237" s="254" t="str">
        <f>IF('Orçamento-base'!A237&gt;0,'Orçamento-base'!A237,"")</f>
        <v/>
      </c>
      <c r="B237" s="254">
        <f>'Orçamento-base'!B237</f>
        <v>0</v>
      </c>
      <c r="C237" s="254" t="str">
        <f>IF('Orçamento-base'!C237&gt;0,'Orçamento-base'!C237,"")</f>
        <v/>
      </c>
      <c r="D237" s="255" t="str">
        <f>IF('Orçamento-base'!G237&gt;0,'Orçamento-base'!G237,"")</f>
        <v/>
      </c>
      <c r="E237" s="256" t="str">
        <f>IF('Orçamento-base'!H237&gt;0,'Orçamento-base'!H237,"")</f>
        <v/>
      </c>
      <c r="F237" s="257" t="str">
        <f>IF('Orçamento-base'!I237&gt;0,'Orçamento-base'!I237,"")</f>
        <v/>
      </c>
      <c r="G237" s="256"/>
      <c r="H237" s="223" t="str">
        <f t="shared" si="6"/>
        <v/>
      </c>
      <c r="I237" s="238"/>
      <c r="J237" s="238"/>
      <c r="K237" s="239"/>
    </row>
    <row r="238" spans="1:11" ht="15.75" customHeight="1" x14ac:dyDescent="0.25">
      <c r="A238" s="254" t="str">
        <f>IF('Orçamento-base'!A238&gt;0,'Orçamento-base'!A238,"")</f>
        <v/>
      </c>
      <c r="B238" s="254">
        <f>'Orçamento-base'!B238</f>
        <v>0</v>
      </c>
      <c r="C238" s="254" t="str">
        <f>IF('Orçamento-base'!C238&gt;0,'Orçamento-base'!C238,"")</f>
        <v/>
      </c>
      <c r="D238" s="255" t="str">
        <f>IF('Orçamento-base'!G238&gt;0,'Orçamento-base'!G238,"")</f>
        <v/>
      </c>
      <c r="E238" s="256" t="str">
        <f>IF('Orçamento-base'!H238&gt;0,'Orçamento-base'!H238,"")</f>
        <v/>
      </c>
      <c r="F238" s="257" t="str">
        <f>IF('Orçamento-base'!I238&gt;0,'Orçamento-base'!I238,"")</f>
        <v/>
      </c>
      <c r="G238" s="256"/>
      <c r="H238" s="223" t="str">
        <f t="shared" si="6"/>
        <v/>
      </c>
      <c r="I238" s="238"/>
      <c r="J238" s="238"/>
      <c r="K238" s="239"/>
    </row>
    <row r="239" spans="1:11" ht="15.75" customHeight="1" x14ac:dyDescent="0.25">
      <c r="A239" s="254" t="str">
        <f>IF('Orçamento-base'!A239&gt;0,'Orçamento-base'!A239,"")</f>
        <v/>
      </c>
      <c r="B239" s="254">
        <f>'Orçamento-base'!B239</f>
        <v>0</v>
      </c>
      <c r="C239" s="254" t="str">
        <f>IF('Orçamento-base'!C239&gt;0,'Orçamento-base'!C239,"")</f>
        <v/>
      </c>
      <c r="D239" s="255" t="str">
        <f>IF('Orçamento-base'!G239&gt;0,'Orçamento-base'!G239,"")</f>
        <v/>
      </c>
      <c r="E239" s="256" t="str">
        <f>IF('Orçamento-base'!H239&gt;0,'Orçamento-base'!H239,"")</f>
        <v/>
      </c>
      <c r="F239" s="257" t="str">
        <f>IF('Orçamento-base'!I239&gt;0,'Orçamento-base'!I239,"")</f>
        <v/>
      </c>
      <c r="G239" s="256"/>
      <c r="H239" s="223" t="str">
        <f t="shared" si="6"/>
        <v/>
      </c>
      <c r="I239" s="238"/>
      <c r="J239" s="238"/>
      <c r="K239" s="239"/>
    </row>
    <row r="240" spans="1:11" ht="15.75" customHeight="1" x14ac:dyDescent="0.25">
      <c r="A240" s="254" t="str">
        <f>IF('Orçamento-base'!A240&gt;0,'Orçamento-base'!A240,"")</f>
        <v/>
      </c>
      <c r="B240" s="254">
        <f>'Orçamento-base'!B240</f>
        <v>0</v>
      </c>
      <c r="C240" s="254" t="str">
        <f>IF('Orçamento-base'!C240&gt;0,'Orçamento-base'!C240,"")</f>
        <v/>
      </c>
      <c r="D240" s="255" t="str">
        <f>IF('Orçamento-base'!G240&gt;0,'Orçamento-base'!G240,"")</f>
        <v/>
      </c>
      <c r="E240" s="256" t="str">
        <f>IF('Orçamento-base'!H240&gt;0,'Orçamento-base'!H240,"")</f>
        <v/>
      </c>
      <c r="F240" s="257" t="str">
        <f>IF('Orçamento-base'!I240&gt;0,'Orçamento-base'!I240,"")</f>
        <v/>
      </c>
      <c r="G240" s="256"/>
      <c r="H240" s="223" t="str">
        <f t="shared" si="6"/>
        <v/>
      </c>
      <c r="I240" s="238"/>
      <c r="J240" s="238"/>
      <c r="K240" s="239"/>
    </row>
    <row r="241" spans="1:11" ht="15.75" customHeight="1" x14ac:dyDescent="0.25">
      <c r="A241" s="254" t="str">
        <f>IF('Orçamento-base'!A241&gt;0,'Orçamento-base'!A241,"")</f>
        <v/>
      </c>
      <c r="B241" s="254">
        <f>'Orçamento-base'!B241</f>
        <v>0</v>
      </c>
      <c r="C241" s="254" t="str">
        <f>IF('Orçamento-base'!C241&gt;0,'Orçamento-base'!C241,"")</f>
        <v/>
      </c>
      <c r="D241" s="255" t="str">
        <f>IF('Orçamento-base'!G241&gt;0,'Orçamento-base'!G241,"")</f>
        <v/>
      </c>
      <c r="E241" s="256" t="str">
        <f>IF('Orçamento-base'!H241&gt;0,'Orçamento-base'!H241,"")</f>
        <v/>
      </c>
      <c r="F241" s="257" t="str">
        <f>IF('Orçamento-base'!I241&gt;0,'Orçamento-base'!I241,"")</f>
        <v/>
      </c>
      <c r="G241" s="256"/>
      <c r="H241" s="223" t="str">
        <f t="shared" si="6"/>
        <v/>
      </c>
      <c r="I241" s="238"/>
      <c r="J241" s="238"/>
      <c r="K241" s="239"/>
    </row>
    <row r="242" spans="1:11" ht="15.75" customHeight="1" x14ac:dyDescent="0.25">
      <c r="A242" s="254" t="str">
        <f>IF('Orçamento-base'!A242&gt;0,'Orçamento-base'!A242,"")</f>
        <v/>
      </c>
      <c r="B242" s="254">
        <f>'Orçamento-base'!B242</f>
        <v>0</v>
      </c>
      <c r="C242" s="254" t="str">
        <f>IF('Orçamento-base'!C242&gt;0,'Orçamento-base'!C242,"")</f>
        <v/>
      </c>
      <c r="D242" s="255" t="str">
        <f>IF('Orçamento-base'!G242&gt;0,'Orçamento-base'!G242,"")</f>
        <v/>
      </c>
      <c r="E242" s="256" t="str">
        <f>IF('Orçamento-base'!H242&gt;0,'Orçamento-base'!H242,"")</f>
        <v/>
      </c>
      <c r="F242" s="257" t="str">
        <f>IF('Orçamento-base'!I242&gt;0,'Orçamento-base'!I242,"")</f>
        <v/>
      </c>
      <c r="G242" s="256"/>
      <c r="H242" s="223" t="str">
        <f t="shared" si="6"/>
        <v/>
      </c>
      <c r="I242" s="238"/>
      <c r="J242" s="238"/>
      <c r="K242" s="239"/>
    </row>
    <row r="243" spans="1:11" ht="15.75" customHeight="1" x14ac:dyDescent="0.25">
      <c r="A243" s="254" t="str">
        <f>IF('Orçamento-base'!A243&gt;0,'Orçamento-base'!A243,"")</f>
        <v/>
      </c>
      <c r="B243" s="254">
        <f>'Orçamento-base'!B243</f>
        <v>0</v>
      </c>
      <c r="C243" s="254" t="str">
        <f>IF('Orçamento-base'!C243&gt;0,'Orçamento-base'!C243,"")</f>
        <v/>
      </c>
      <c r="D243" s="255" t="str">
        <f>IF('Orçamento-base'!G243&gt;0,'Orçamento-base'!G243,"")</f>
        <v/>
      </c>
      <c r="E243" s="256" t="str">
        <f>IF('Orçamento-base'!H243&gt;0,'Orçamento-base'!H243,"")</f>
        <v/>
      </c>
      <c r="F243" s="257" t="str">
        <f>IF('Orçamento-base'!I243&gt;0,'Orçamento-base'!I243,"")</f>
        <v/>
      </c>
      <c r="G243" s="256"/>
      <c r="H243" s="223" t="str">
        <f t="shared" si="6"/>
        <v/>
      </c>
      <c r="I243" s="238"/>
      <c r="J243" s="238"/>
      <c r="K243" s="239"/>
    </row>
    <row r="244" spans="1:11" ht="15.75" customHeight="1" x14ac:dyDescent="0.25">
      <c r="A244" s="254" t="str">
        <f>IF('Orçamento-base'!A244&gt;0,'Orçamento-base'!A244,"")</f>
        <v/>
      </c>
      <c r="B244" s="254">
        <f>'Orçamento-base'!B244</f>
        <v>0</v>
      </c>
      <c r="C244" s="254" t="str">
        <f>IF('Orçamento-base'!C244&gt;0,'Orçamento-base'!C244,"")</f>
        <v/>
      </c>
      <c r="D244" s="255" t="str">
        <f>IF('Orçamento-base'!G244&gt;0,'Orçamento-base'!G244,"")</f>
        <v/>
      </c>
      <c r="E244" s="256" t="str">
        <f>IF('Orçamento-base'!H244&gt;0,'Orçamento-base'!H244,"")</f>
        <v/>
      </c>
      <c r="F244" s="257" t="str">
        <f>IF('Orçamento-base'!I244&gt;0,'Orçamento-base'!I244,"")</f>
        <v/>
      </c>
      <c r="G244" s="256"/>
      <c r="H244" s="223" t="str">
        <f t="shared" si="6"/>
        <v/>
      </c>
      <c r="I244" s="238"/>
      <c r="J244" s="238"/>
      <c r="K244" s="239"/>
    </row>
    <row r="245" spans="1:11" ht="15.75" customHeight="1" x14ac:dyDescent="0.25">
      <c r="A245" s="254" t="str">
        <f>IF('Orçamento-base'!A245&gt;0,'Orçamento-base'!A245,"")</f>
        <v/>
      </c>
      <c r="B245" s="254">
        <f>'Orçamento-base'!B245</f>
        <v>0</v>
      </c>
      <c r="C245" s="254" t="str">
        <f>IF('Orçamento-base'!C245&gt;0,'Orçamento-base'!C245,"")</f>
        <v/>
      </c>
      <c r="D245" s="255" t="str">
        <f>IF('Orçamento-base'!G245&gt;0,'Orçamento-base'!G245,"")</f>
        <v/>
      </c>
      <c r="E245" s="256" t="str">
        <f>IF('Orçamento-base'!H245&gt;0,'Orçamento-base'!H245,"")</f>
        <v/>
      </c>
      <c r="F245" s="257" t="str">
        <f>IF('Orçamento-base'!I245&gt;0,'Orçamento-base'!I245,"")</f>
        <v/>
      </c>
      <c r="G245" s="256"/>
      <c r="H245" s="223" t="str">
        <f t="shared" si="6"/>
        <v/>
      </c>
      <c r="I245" s="238"/>
      <c r="J245" s="238"/>
      <c r="K245" s="239"/>
    </row>
    <row r="246" spans="1:11" ht="15.75" customHeight="1" x14ac:dyDescent="0.25">
      <c r="A246" s="254" t="str">
        <f>IF('Orçamento-base'!A246&gt;0,'Orçamento-base'!A246,"")</f>
        <v/>
      </c>
      <c r="B246" s="254">
        <f>'Orçamento-base'!B246</f>
        <v>0</v>
      </c>
      <c r="C246" s="254" t="str">
        <f>IF('Orçamento-base'!C246&gt;0,'Orçamento-base'!C246,"")</f>
        <v/>
      </c>
      <c r="D246" s="255" t="str">
        <f>IF('Orçamento-base'!G246&gt;0,'Orçamento-base'!G246,"")</f>
        <v/>
      </c>
      <c r="E246" s="256" t="str">
        <f>IF('Orçamento-base'!H246&gt;0,'Orçamento-base'!H246,"")</f>
        <v/>
      </c>
      <c r="F246" s="257" t="str">
        <f>IF('Orçamento-base'!I246&gt;0,'Orçamento-base'!I246,"")</f>
        <v/>
      </c>
      <c r="G246" s="256"/>
      <c r="H246" s="223" t="str">
        <f t="shared" si="6"/>
        <v/>
      </c>
      <c r="I246" s="238"/>
      <c r="J246" s="238"/>
      <c r="K246" s="239"/>
    </row>
    <row r="247" spans="1:11" ht="15.75" customHeight="1" x14ac:dyDescent="0.25">
      <c r="A247" s="254" t="str">
        <f>IF('Orçamento-base'!A247&gt;0,'Orçamento-base'!A247,"")</f>
        <v/>
      </c>
      <c r="B247" s="254">
        <f>'Orçamento-base'!B247</f>
        <v>0</v>
      </c>
      <c r="C247" s="254" t="str">
        <f>IF('Orçamento-base'!C247&gt;0,'Orçamento-base'!C247,"")</f>
        <v/>
      </c>
      <c r="D247" s="255" t="str">
        <f>IF('Orçamento-base'!G247&gt;0,'Orçamento-base'!G247,"")</f>
        <v/>
      </c>
      <c r="E247" s="256" t="str">
        <f>IF('Orçamento-base'!H247&gt;0,'Orçamento-base'!H247,"")</f>
        <v/>
      </c>
      <c r="F247" s="257" t="str">
        <f>IF('Orçamento-base'!I247&gt;0,'Orçamento-base'!I247,"")</f>
        <v/>
      </c>
      <c r="G247" s="256"/>
      <c r="H247" s="223" t="str">
        <f t="shared" si="6"/>
        <v/>
      </c>
      <c r="I247" s="238"/>
      <c r="J247" s="238"/>
      <c r="K247" s="239"/>
    </row>
    <row r="248" spans="1:11" ht="15.75" customHeight="1" x14ac:dyDescent="0.25">
      <c r="A248" s="254" t="str">
        <f>IF('Orçamento-base'!A248&gt;0,'Orçamento-base'!A248,"")</f>
        <v/>
      </c>
      <c r="B248" s="254">
        <f>'Orçamento-base'!B248</f>
        <v>0</v>
      </c>
      <c r="C248" s="254" t="str">
        <f>IF('Orçamento-base'!C248&gt;0,'Orçamento-base'!C248,"")</f>
        <v/>
      </c>
      <c r="D248" s="255" t="str">
        <f>IF('Orçamento-base'!G248&gt;0,'Orçamento-base'!G248,"")</f>
        <v/>
      </c>
      <c r="E248" s="256" t="str">
        <f>IF('Orçamento-base'!H248&gt;0,'Orçamento-base'!H248,"")</f>
        <v/>
      </c>
      <c r="F248" s="257" t="str">
        <f>IF('Orçamento-base'!I248&gt;0,'Orçamento-base'!I248,"")</f>
        <v/>
      </c>
      <c r="G248" s="256"/>
      <c r="H248" s="223" t="str">
        <f t="shared" si="6"/>
        <v/>
      </c>
      <c r="I248" s="238"/>
      <c r="J248" s="238"/>
      <c r="K248" s="239"/>
    </row>
    <row r="249" spans="1:11" ht="15.75" customHeight="1" x14ac:dyDescent="0.25">
      <c r="A249" s="254" t="str">
        <f>IF('Orçamento-base'!A249&gt;0,'Orçamento-base'!A249,"")</f>
        <v/>
      </c>
      <c r="B249" s="254">
        <f>'Orçamento-base'!B249</f>
        <v>0</v>
      </c>
      <c r="C249" s="254" t="str">
        <f>IF('Orçamento-base'!C249&gt;0,'Orçamento-base'!C249,"")</f>
        <v/>
      </c>
      <c r="D249" s="255" t="str">
        <f>IF('Orçamento-base'!G249&gt;0,'Orçamento-base'!G249,"")</f>
        <v/>
      </c>
      <c r="E249" s="256" t="str">
        <f>IF('Orçamento-base'!H249&gt;0,'Orçamento-base'!H249,"")</f>
        <v/>
      </c>
      <c r="F249" s="257" t="str">
        <f>IF('Orçamento-base'!I249&gt;0,'Orçamento-base'!I249,"")</f>
        <v/>
      </c>
      <c r="G249" s="256"/>
      <c r="H249" s="223" t="str">
        <f t="shared" si="6"/>
        <v/>
      </c>
      <c r="I249" s="238"/>
      <c r="J249" s="238"/>
      <c r="K249" s="239"/>
    </row>
    <row r="250" spans="1:11" ht="15.75" customHeight="1" x14ac:dyDescent="0.25">
      <c r="A250" s="254" t="str">
        <f>IF('Orçamento-base'!A250&gt;0,'Orçamento-base'!A250,"")</f>
        <v/>
      </c>
      <c r="B250" s="254">
        <f>'Orçamento-base'!B250</f>
        <v>0</v>
      </c>
      <c r="C250" s="254" t="str">
        <f>IF('Orçamento-base'!C250&gt;0,'Orçamento-base'!C250,"")</f>
        <v/>
      </c>
      <c r="D250" s="255" t="str">
        <f>IF('Orçamento-base'!G250&gt;0,'Orçamento-base'!G250,"")</f>
        <v/>
      </c>
      <c r="E250" s="256" t="str">
        <f>IF('Orçamento-base'!H250&gt;0,'Orçamento-base'!H250,"")</f>
        <v/>
      </c>
      <c r="F250" s="257" t="str">
        <f>IF('Orçamento-base'!I250&gt;0,'Orçamento-base'!I250,"")</f>
        <v/>
      </c>
      <c r="G250" s="256"/>
      <c r="H250" s="223" t="str">
        <f t="shared" si="6"/>
        <v/>
      </c>
      <c r="I250" s="238"/>
      <c r="J250" s="238"/>
      <c r="K250" s="239"/>
    </row>
    <row r="251" spans="1:11" ht="15.75" customHeight="1" x14ac:dyDescent="0.25">
      <c r="A251" s="254" t="str">
        <f>IF('Orçamento-base'!A251&gt;0,'Orçamento-base'!A251,"")</f>
        <v/>
      </c>
      <c r="B251" s="254">
        <f>'Orçamento-base'!B251</f>
        <v>0</v>
      </c>
      <c r="C251" s="254" t="str">
        <f>IF('Orçamento-base'!C251&gt;0,'Orçamento-base'!C251,"")</f>
        <v/>
      </c>
      <c r="D251" s="255" t="str">
        <f>IF('Orçamento-base'!G251&gt;0,'Orçamento-base'!G251,"")</f>
        <v/>
      </c>
      <c r="E251" s="256" t="str">
        <f>IF('Orçamento-base'!H251&gt;0,'Orçamento-base'!H251,"")</f>
        <v/>
      </c>
      <c r="F251" s="257" t="str">
        <f>IF('Orçamento-base'!I251&gt;0,'Orçamento-base'!I251,"")</f>
        <v/>
      </c>
      <c r="G251" s="256"/>
      <c r="H251" s="223" t="str">
        <f t="shared" si="6"/>
        <v/>
      </c>
      <c r="I251" s="238"/>
      <c r="J251" s="238"/>
      <c r="K251" s="239"/>
    </row>
    <row r="252" spans="1:11" ht="15.75" customHeight="1" x14ac:dyDescent="0.25">
      <c r="A252" s="254" t="str">
        <f>IF('Orçamento-base'!A252&gt;0,'Orçamento-base'!A252,"")</f>
        <v/>
      </c>
      <c r="B252" s="254">
        <f>'Orçamento-base'!B252</f>
        <v>0</v>
      </c>
      <c r="C252" s="254" t="str">
        <f>IF('Orçamento-base'!C252&gt;0,'Orçamento-base'!C252,"")</f>
        <v/>
      </c>
      <c r="D252" s="255" t="str">
        <f>IF('Orçamento-base'!G252&gt;0,'Orçamento-base'!G252,"")</f>
        <v/>
      </c>
      <c r="E252" s="256" t="str">
        <f>IF('Orçamento-base'!H252&gt;0,'Orçamento-base'!H252,"")</f>
        <v/>
      </c>
      <c r="F252" s="257" t="str">
        <f>IF('Orçamento-base'!I252&gt;0,'Orçamento-base'!I252,"")</f>
        <v/>
      </c>
      <c r="G252" s="256"/>
      <c r="H252" s="223" t="str">
        <f t="shared" si="6"/>
        <v/>
      </c>
      <c r="I252" s="238"/>
      <c r="J252" s="238"/>
      <c r="K252" s="239"/>
    </row>
    <row r="253" spans="1:11" ht="15.75" customHeight="1" x14ac:dyDescent="0.25">
      <c r="A253" s="254" t="str">
        <f>IF('Orçamento-base'!A253&gt;0,'Orçamento-base'!A253,"")</f>
        <v/>
      </c>
      <c r="B253" s="254">
        <f>'Orçamento-base'!B253</f>
        <v>0</v>
      </c>
      <c r="C253" s="254" t="str">
        <f>IF('Orçamento-base'!C253&gt;0,'Orçamento-base'!C253,"")</f>
        <v/>
      </c>
      <c r="D253" s="255" t="str">
        <f>IF('Orçamento-base'!G253&gt;0,'Orçamento-base'!G253,"")</f>
        <v/>
      </c>
      <c r="E253" s="256" t="str">
        <f>IF('Orçamento-base'!H253&gt;0,'Orçamento-base'!H253,"")</f>
        <v/>
      </c>
      <c r="F253" s="257" t="str">
        <f>IF('Orçamento-base'!I253&gt;0,'Orçamento-base'!I253,"")</f>
        <v/>
      </c>
      <c r="G253" s="256"/>
      <c r="H253" s="223" t="str">
        <f t="shared" si="6"/>
        <v/>
      </c>
      <c r="I253" s="238"/>
      <c r="J253" s="238"/>
      <c r="K253" s="239"/>
    </row>
    <row r="254" spans="1:11" ht="15.75" customHeight="1" x14ac:dyDescent="0.25">
      <c r="A254" s="254" t="str">
        <f>IF('Orçamento-base'!A254&gt;0,'Orçamento-base'!A254,"")</f>
        <v/>
      </c>
      <c r="B254" s="254">
        <f>'Orçamento-base'!B254</f>
        <v>0</v>
      </c>
      <c r="C254" s="254" t="str">
        <f>IF('Orçamento-base'!C254&gt;0,'Orçamento-base'!C254,"")</f>
        <v/>
      </c>
      <c r="D254" s="255" t="str">
        <f>IF('Orçamento-base'!G254&gt;0,'Orçamento-base'!G254,"")</f>
        <v/>
      </c>
      <c r="E254" s="256" t="str">
        <f>IF('Orçamento-base'!H254&gt;0,'Orçamento-base'!H254,"")</f>
        <v/>
      </c>
      <c r="F254" s="257" t="str">
        <f>IF('Orçamento-base'!I254&gt;0,'Orçamento-base'!I254,"")</f>
        <v/>
      </c>
      <c r="G254" s="256"/>
      <c r="H254" s="223" t="str">
        <f t="shared" si="6"/>
        <v/>
      </c>
      <c r="I254" s="238"/>
      <c r="J254" s="238"/>
      <c r="K254" s="239"/>
    </row>
    <row r="255" spans="1:11" ht="15.75" customHeight="1" x14ac:dyDescent="0.25">
      <c r="A255" s="254" t="str">
        <f>IF('Orçamento-base'!A255&gt;0,'Orçamento-base'!A255,"")</f>
        <v/>
      </c>
      <c r="B255" s="254">
        <f>'Orçamento-base'!B255</f>
        <v>0</v>
      </c>
      <c r="C255" s="254" t="str">
        <f>IF('Orçamento-base'!C255&gt;0,'Orçamento-base'!C255,"")</f>
        <v/>
      </c>
      <c r="D255" s="255" t="str">
        <f>IF('Orçamento-base'!G255&gt;0,'Orçamento-base'!G255,"")</f>
        <v/>
      </c>
      <c r="E255" s="256" t="str">
        <f>IF('Orçamento-base'!H255&gt;0,'Orçamento-base'!H255,"")</f>
        <v/>
      </c>
      <c r="F255" s="257" t="str">
        <f>IF('Orçamento-base'!I255&gt;0,'Orçamento-base'!I255,"")</f>
        <v/>
      </c>
      <c r="G255" s="256"/>
      <c r="H255" s="223" t="str">
        <f t="shared" si="6"/>
        <v/>
      </c>
      <c r="I255" s="238"/>
      <c r="J255" s="238"/>
      <c r="K255" s="239"/>
    </row>
    <row r="256" spans="1:11" ht="15.75" customHeight="1" x14ac:dyDescent="0.25">
      <c r="A256" s="254" t="str">
        <f>IF('Orçamento-base'!A256&gt;0,'Orçamento-base'!A256,"")</f>
        <v/>
      </c>
      <c r="B256" s="254">
        <f>'Orçamento-base'!B256</f>
        <v>0</v>
      </c>
      <c r="C256" s="254" t="str">
        <f>IF('Orçamento-base'!C256&gt;0,'Orçamento-base'!C256,"")</f>
        <v/>
      </c>
      <c r="D256" s="255" t="str">
        <f>IF('Orçamento-base'!G256&gt;0,'Orçamento-base'!G256,"")</f>
        <v/>
      </c>
      <c r="E256" s="256" t="str">
        <f>IF('Orçamento-base'!H256&gt;0,'Orçamento-base'!H256,"")</f>
        <v/>
      </c>
      <c r="F256" s="257" t="str">
        <f>IF('Orçamento-base'!I256&gt;0,'Orçamento-base'!I256,"")</f>
        <v/>
      </c>
      <c r="G256" s="256"/>
      <c r="H256" s="223" t="str">
        <f t="shared" si="6"/>
        <v/>
      </c>
      <c r="I256" s="238"/>
      <c r="J256" s="238"/>
      <c r="K256" s="239"/>
    </row>
    <row r="257" spans="1:11" ht="15.75" customHeight="1" x14ac:dyDescent="0.25">
      <c r="A257" s="254" t="str">
        <f>IF('Orçamento-base'!A257&gt;0,'Orçamento-base'!A257,"")</f>
        <v/>
      </c>
      <c r="B257" s="254">
        <f>'Orçamento-base'!B257</f>
        <v>0</v>
      </c>
      <c r="C257" s="254" t="str">
        <f>IF('Orçamento-base'!C257&gt;0,'Orçamento-base'!C257,"")</f>
        <v/>
      </c>
      <c r="D257" s="255" t="str">
        <f>IF('Orçamento-base'!G257&gt;0,'Orçamento-base'!G257,"")</f>
        <v/>
      </c>
      <c r="E257" s="256" t="str">
        <f>IF('Orçamento-base'!H257&gt;0,'Orçamento-base'!H257,"")</f>
        <v/>
      </c>
      <c r="F257" s="257" t="str">
        <f>IF('Orçamento-base'!I257&gt;0,'Orçamento-base'!I257,"")</f>
        <v/>
      </c>
      <c r="G257" s="256"/>
      <c r="H257" s="223" t="str">
        <f t="shared" si="6"/>
        <v/>
      </c>
      <c r="I257" s="238"/>
      <c r="J257" s="238"/>
      <c r="K257" s="239"/>
    </row>
    <row r="258" spans="1:11" ht="15.75" customHeight="1" x14ac:dyDescent="0.25">
      <c r="A258" s="254" t="str">
        <f>IF('Orçamento-base'!A258&gt;0,'Orçamento-base'!A258,"")</f>
        <v/>
      </c>
      <c r="B258" s="254">
        <f>'Orçamento-base'!B258</f>
        <v>0</v>
      </c>
      <c r="C258" s="254" t="str">
        <f>IF('Orçamento-base'!C258&gt;0,'Orçamento-base'!C258,"")</f>
        <v/>
      </c>
      <c r="D258" s="255" t="str">
        <f>IF('Orçamento-base'!G258&gt;0,'Orçamento-base'!G258,"")</f>
        <v/>
      </c>
      <c r="E258" s="256" t="str">
        <f>IF('Orçamento-base'!H258&gt;0,'Orçamento-base'!H258,"")</f>
        <v/>
      </c>
      <c r="F258" s="257" t="str">
        <f>IF('Orçamento-base'!I258&gt;0,'Orçamento-base'!I258,"")</f>
        <v/>
      </c>
      <c r="G258" s="256"/>
      <c r="H258" s="223" t="str">
        <f t="shared" si="6"/>
        <v/>
      </c>
      <c r="I258" s="238"/>
      <c r="J258" s="238"/>
      <c r="K258" s="239"/>
    </row>
    <row r="259" spans="1:11" ht="15.75" customHeight="1" x14ac:dyDescent="0.25">
      <c r="A259" s="254" t="str">
        <f>IF('Orçamento-base'!A259&gt;0,'Orçamento-base'!A259,"")</f>
        <v/>
      </c>
      <c r="B259" s="254">
        <f>'Orçamento-base'!B259</f>
        <v>0</v>
      </c>
      <c r="C259" s="254" t="str">
        <f>IF('Orçamento-base'!C259&gt;0,'Orçamento-base'!C259,"")</f>
        <v/>
      </c>
      <c r="D259" s="255" t="str">
        <f>IF('Orçamento-base'!G259&gt;0,'Orçamento-base'!G259,"")</f>
        <v/>
      </c>
      <c r="E259" s="256" t="str">
        <f>IF('Orçamento-base'!H259&gt;0,'Orçamento-base'!H259,"")</f>
        <v/>
      </c>
      <c r="F259" s="257" t="str">
        <f>IF('Orçamento-base'!I259&gt;0,'Orçamento-base'!I259,"")</f>
        <v/>
      </c>
      <c r="G259" s="256"/>
      <c r="H259" s="223" t="str">
        <f t="shared" si="6"/>
        <v/>
      </c>
      <c r="I259" s="238"/>
      <c r="J259" s="238"/>
      <c r="K259" s="239"/>
    </row>
    <row r="260" spans="1:11" ht="15.75" customHeight="1" x14ac:dyDescent="0.25">
      <c r="A260" s="254" t="str">
        <f>IF('Orçamento-base'!A260&gt;0,'Orçamento-base'!A260,"")</f>
        <v/>
      </c>
      <c r="B260" s="254">
        <f>'Orçamento-base'!B260</f>
        <v>0</v>
      </c>
      <c r="C260" s="254" t="str">
        <f>IF('Orçamento-base'!C260&gt;0,'Orçamento-base'!C260,"")</f>
        <v/>
      </c>
      <c r="D260" s="255" t="str">
        <f>IF('Orçamento-base'!G260&gt;0,'Orçamento-base'!G260,"")</f>
        <v/>
      </c>
      <c r="E260" s="256" t="str">
        <f>IF('Orçamento-base'!H260&gt;0,'Orçamento-base'!H260,"")</f>
        <v/>
      </c>
      <c r="F260" s="257" t="str">
        <f>IF('Orçamento-base'!I260&gt;0,'Orçamento-base'!I260,"")</f>
        <v/>
      </c>
      <c r="G260" s="256"/>
      <c r="H260" s="223" t="str">
        <f t="shared" si="6"/>
        <v/>
      </c>
      <c r="I260" s="238"/>
      <c r="J260" s="238"/>
      <c r="K260" s="239"/>
    </row>
    <row r="261" spans="1:11" ht="15.75" customHeight="1" x14ac:dyDescent="0.25">
      <c r="A261" s="254" t="str">
        <f>IF('Orçamento-base'!A261&gt;0,'Orçamento-base'!A261,"")</f>
        <v/>
      </c>
      <c r="B261" s="254">
        <f>'Orçamento-base'!B261</f>
        <v>0</v>
      </c>
      <c r="C261" s="254" t="str">
        <f>IF('Orçamento-base'!C261&gt;0,'Orçamento-base'!C261,"")</f>
        <v/>
      </c>
      <c r="D261" s="255" t="str">
        <f>IF('Orçamento-base'!G261&gt;0,'Orçamento-base'!G261,"")</f>
        <v/>
      </c>
      <c r="E261" s="256" t="str">
        <f>IF('Orçamento-base'!H261&gt;0,'Orçamento-base'!H261,"")</f>
        <v/>
      </c>
      <c r="F261" s="257" t="str">
        <f>IF('Orçamento-base'!I261&gt;0,'Orçamento-base'!I261,"")</f>
        <v/>
      </c>
      <c r="G261" s="256"/>
      <c r="H261" s="223" t="str">
        <f t="shared" si="6"/>
        <v/>
      </c>
      <c r="I261" s="238"/>
      <c r="J261" s="238"/>
      <c r="K261" s="239"/>
    </row>
    <row r="262" spans="1:11" ht="15.75" customHeight="1" x14ac:dyDescent="0.25">
      <c r="A262" s="254" t="str">
        <f>IF('Orçamento-base'!A262&gt;0,'Orçamento-base'!A262,"")</f>
        <v/>
      </c>
      <c r="B262" s="254">
        <f>'Orçamento-base'!B262</f>
        <v>0</v>
      </c>
      <c r="C262" s="254" t="str">
        <f>IF('Orçamento-base'!C262&gt;0,'Orçamento-base'!C262,"")</f>
        <v/>
      </c>
      <c r="D262" s="255" t="str">
        <f>IF('Orçamento-base'!G262&gt;0,'Orçamento-base'!G262,"")</f>
        <v/>
      </c>
      <c r="E262" s="256" t="str">
        <f>IF('Orçamento-base'!H262&gt;0,'Orçamento-base'!H262,"")</f>
        <v/>
      </c>
      <c r="F262" s="257" t="str">
        <f>IF('Orçamento-base'!I262&gt;0,'Orçamento-base'!I262,"")</f>
        <v/>
      </c>
      <c r="G262" s="256"/>
      <c r="H262" s="223" t="str">
        <f t="shared" si="6"/>
        <v/>
      </c>
      <c r="I262" s="238"/>
      <c r="J262" s="238"/>
      <c r="K262" s="239"/>
    </row>
    <row r="263" spans="1:11" ht="15.75" customHeight="1" x14ac:dyDescent="0.25">
      <c r="A263" s="254" t="str">
        <f>IF('Orçamento-base'!A263&gt;0,'Orçamento-base'!A263,"")</f>
        <v/>
      </c>
      <c r="B263" s="254">
        <f>'Orçamento-base'!B263</f>
        <v>0</v>
      </c>
      <c r="C263" s="254" t="str">
        <f>IF('Orçamento-base'!C263&gt;0,'Orçamento-base'!C263,"")</f>
        <v/>
      </c>
      <c r="D263" s="255" t="str">
        <f>IF('Orçamento-base'!G263&gt;0,'Orçamento-base'!G263,"")</f>
        <v/>
      </c>
      <c r="E263" s="256" t="str">
        <f>IF('Orçamento-base'!H263&gt;0,'Orçamento-base'!H263,"")</f>
        <v/>
      </c>
      <c r="F263" s="257" t="str">
        <f>IF('Orçamento-base'!I263&gt;0,'Orçamento-base'!I263,"")</f>
        <v/>
      </c>
      <c r="G263" s="256"/>
      <c r="H263" s="223" t="str">
        <f t="shared" si="6"/>
        <v/>
      </c>
      <c r="I263" s="238"/>
      <c r="J263" s="238"/>
      <c r="K263" s="239"/>
    </row>
    <row r="264" spans="1:11" ht="15.75" customHeight="1" x14ac:dyDescent="0.25">
      <c r="A264" s="254" t="str">
        <f>IF('Orçamento-base'!A264&gt;0,'Orçamento-base'!A264,"")</f>
        <v/>
      </c>
      <c r="B264" s="254">
        <f>'Orçamento-base'!B264</f>
        <v>0</v>
      </c>
      <c r="C264" s="254" t="str">
        <f>IF('Orçamento-base'!C264&gt;0,'Orçamento-base'!C264,"")</f>
        <v/>
      </c>
      <c r="D264" s="255" t="str">
        <f>IF('Orçamento-base'!G264&gt;0,'Orçamento-base'!G264,"")</f>
        <v/>
      </c>
      <c r="E264" s="256" t="str">
        <f>IF('Orçamento-base'!H264&gt;0,'Orçamento-base'!H264,"")</f>
        <v/>
      </c>
      <c r="F264" s="257" t="str">
        <f>IF('Orçamento-base'!I264&gt;0,'Orçamento-base'!I264,"")</f>
        <v/>
      </c>
      <c r="G264" s="256"/>
      <c r="H264" s="223" t="str">
        <f t="shared" si="6"/>
        <v/>
      </c>
      <c r="I264" s="238"/>
      <c r="J264" s="238"/>
      <c r="K264" s="239"/>
    </row>
    <row r="265" spans="1:11" ht="15.75" customHeight="1" x14ac:dyDescent="0.25">
      <c r="A265" s="254" t="str">
        <f>IF('Orçamento-base'!A265&gt;0,'Orçamento-base'!A265,"")</f>
        <v/>
      </c>
      <c r="B265" s="254">
        <f>'Orçamento-base'!B265</f>
        <v>0</v>
      </c>
      <c r="C265" s="254" t="str">
        <f>IF('Orçamento-base'!C265&gt;0,'Orçamento-base'!C265,"")</f>
        <v/>
      </c>
      <c r="D265" s="255" t="str">
        <f>IF('Orçamento-base'!G265&gt;0,'Orçamento-base'!G265,"")</f>
        <v/>
      </c>
      <c r="E265" s="256" t="str">
        <f>IF('Orçamento-base'!H265&gt;0,'Orçamento-base'!H265,"")</f>
        <v/>
      </c>
      <c r="F265" s="257" t="str">
        <f>IF('Orçamento-base'!I265&gt;0,'Orçamento-base'!I265,"")</f>
        <v/>
      </c>
      <c r="G265" s="256"/>
      <c r="H265" s="223" t="str">
        <f t="shared" si="6"/>
        <v/>
      </c>
      <c r="I265" s="238"/>
      <c r="J265" s="238"/>
      <c r="K265" s="239"/>
    </row>
    <row r="266" spans="1:11" ht="15.75" customHeight="1" x14ac:dyDescent="0.25">
      <c r="A266" s="254" t="str">
        <f>IF('Orçamento-base'!A266&gt;0,'Orçamento-base'!A266,"")</f>
        <v/>
      </c>
      <c r="B266" s="254">
        <f>'Orçamento-base'!B266</f>
        <v>0</v>
      </c>
      <c r="C266" s="254" t="str">
        <f>IF('Orçamento-base'!C266&gt;0,'Orçamento-base'!C266,"")</f>
        <v/>
      </c>
      <c r="D266" s="255" t="str">
        <f>IF('Orçamento-base'!G266&gt;0,'Orçamento-base'!G266,"")</f>
        <v/>
      </c>
      <c r="E266" s="256" t="str">
        <f>IF('Orçamento-base'!H266&gt;0,'Orçamento-base'!H266,"")</f>
        <v/>
      </c>
      <c r="F266" s="257" t="str">
        <f>IF('Orçamento-base'!I266&gt;0,'Orçamento-base'!I266,"")</f>
        <v/>
      </c>
      <c r="G266" s="256"/>
      <c r="H266" s="223" t="str">
        <f t="shared" si="6"/>
        <v/>
      </c>
      <c r="I266" s="238"/>
      <c r="J266" s="238"/>
      <c r="K266" s="239"/>
    </row>
    <row r="267" spans="1:11" ht="15.75" customHeight="1" x14ac:dyDescent="0.25">
      <c r="A267" s="254" t="str">
        <f>IF('Orçamento-base'!A267&gt;0,'Orçamento-base'!A267,"")</f>
        <v/>
      </c>
      <c r="B267" s="254">
        <f>'Orçamento-base'!B267</f>
        <v>0</v>
      </c>
      <c r="C267" s="254" t="str">
        <f>IF('Orçamento-base'!C267&gt;0,'Orçamento-base'!C267,"")</f>
        <v/>
      </c>
      <c r="D267" s="255" t="str">
        <f>IF('Orçamento-base'!G267&gt;0,'Orçamento-base'!G267,"")</f>
        <v/>
      </c>
      <c r="E267" s="256" t="str">
        <f>IF('Orçamento-base'!H267&gt;0,'Orçamento-base'!H267,"")</f>
        <v/>
      </c>
      <c r="F267" s="257" t="str">
        <f>IF('Orçamento-base'!I267&gt;0,'Orçamento-base'!I267,"")</f>
        <v/>
      </c>
      <c r="G267" s="256"/>
      <c r="H267" s="223" t="str">
        <f t="shared" si="6"/>
        <v/>
      </c>
      <c r="I267" s="238"/>
      <c r="J267" s="238"/>
      <c r="K267" s="239"/>
    </row>
    <row r="268" spans="1:11" ht="15.75" customHeight="1" x14ac:dyDescent="0.25">
      <c r="A268" s="254" t="str">
        <f>IF('Orçamento-base'!A268&gt;0,'Orçamento-base'!A268,"")</f>
        <v/>
      </c>
      <c r="B268" s="254">
        <f>'Orçamento-base'!B268</f>
        <v>0</v>
      </c>
      <c r="C268" s="254" t="str">
        <f>IF('Orçamento-base'!C268&gt;0,'Orçamento-base'!C268,"")</f>
        <v/>
      </c>
      <c r="D268" s="255" t="str">
        <f>IF('Orçamento-base'!G268&gt;0,'Orçamento-base'!G268,"")</f>
        <v/>
      </c>
      <c r="E268" s="256" t="str">
        <f>IF('Orçamento-base'!H268&gt;0,'Orçamento-base'!H268,"")</f>
        <v/>
      </c>
      <c r="F268" s="257" t="str">
        <f>IF('Orçamento-base'!I268&gt;0,'Orçamento-base'!I268,"")</f>
        <v/>
      </c>
      <c r="G268" s="256"/>
      <c r="H268" s="223" t="str">
        <f t="shared" si="6"/>
        <v/>
      </c>
      <c r="I268" s="238"/>
      <c r="J268" s="238"/>
      <c r="K268" s="239"/>
    </row>
    <row r="269" spans="1:11" ht="15.75" customHeight="1" x14ac:dyDescent="0.25">
      <c r="A269" s="254" t="str">
        <f>IF('Orçamento-base'!A269&gt;0,'Orçamento-base'!A269,"")</f>
        <v/>
      </c>
      <c r="B269" s="254">
        <f>'Orçamento-base'!B269</f>
        <v>0</v>
      </c>
      <c r="C269" s="254" t="str">
        <f>IF('Orçamento-base'!C269&gt;0,'Orçamento-base'!C269,"")</f>
        <v/>
      </c>
      <c r="D269" s="255" t="str">
        <f>IF('Orçamento-base'!G269&gt;0,'Orçamento-base'!G269,"")</f>
        <v/>
      </c>
      <c r="E269" s="256" t="str">
        <f>IF('Orçamento-base'!H269&gt;0,'Orçamento-base'!H269,"")</f>
        <v/>
      </c>
      <c r="F269" s="257" t="str">
        <f>IF('Orçamento-base'!I269&gt;0,'Orçamento-base'!I269,"")</f>
        <v/>
      </c>
      <c r="G269" s="256"/>
      <c r="H269" s="223" t="str">
        <f t="shared" si="6"/>
        <v/>
      </c>
      <c r="I269" s="238"/>
      <c r="J269" s="238"/>
      <c r="K269" s="239"/>
    </row>
    <row r="270" spans="1:11" ht="15.75" customHeight="1" x14ac:dyDescent="0.25">
      <c r="A270" s="254" t="str">
        <f>IF('Orçamento-base'!A270&gt;0,'Orçamento-base'!A270,"")</f>
        <v/>
      </c>
      <c r="B270" s="254">
        <f>'Orçamento-base'!B270</f>
        <v>0</v>
      </c>
      <c r="C270" s="254" t="str">
        <f>IF('Orçamento-base'!C270&gt;0,'Orçamento-base'!C270,"")</f>
        <v/>
      </c>
      <c r="D270" s="255" t="str">
        <f>IF('Orçamento-base'!G270&gt;0,'Orçamento-base'!G270,"")</f>
        <v/>
      </c>
      <c r="E270" s="256" t="str">
        <f>IF('Orçamento-base'!H270&gt;0,'Orçamento-base'!H270,"")</f>
        <v/>
      </c>
      <c r="F270" s="257" t="str">
        <f>IF('Orçamento-base'!I270&gt;0,'Orçamento-base'!I270,"")</f>
        <v/>
      </c>
      <c r="G270" s="256"/>
      <c r="H270" s="223" t="str">
        <f t="shared" ref="H270:H279" si="7">IFERROR(IF(E270*G270&gt;0,ROUND(ROUND(E270,3)*ROUND(G270,3),2),""),"")</f>
        <v/>
      </c>
      <c r="I270" s="238"/>
      <c r="J270" s="238"/>
      <c r="K270" s="239"/>
    </row>
    <row r="271" spans="1:11" ht="15.75" customHeight="1" x14ac:dyDescent="0.25">
      <c r="A271" s="254" t="str">
        <f>IF('Orçamento-base'!A271&gt;0,'Orçamento-base'!A271,"")</f>
        <v/>
      </c>
      <c r="B271" s="254">
        <f>'Orçamento-base'!B271</f>
        <v>0</v>
      </c>
      <c r="C271" s="254" t="str">
        <f>IF('Orçamento-base'!C271&gt;0,'Orçamento-base'!C271,"")</f>
        <v/>
      </c>
      <c r="D271" s="255" t="str">
        <f>IF('Orçamento-base'!G271&gt;0,'Orçamento-base'!G271,"")</f>
        <v/>
      </c>
      <c r="E271" s="256" t="str">
        <f>IF('Orçamento-base'!H271&gt;0,'Orçamento-base'!H271,"")</f>
        <v/>
      </c>
      <c r="F271" s="257" t="str">
        <f>IF('Orçamento-base'!I271&gt;0,'Orçamento-base'!I271,"")</f>
        <v/>
      </c>
      <c r="G271" s="256"/>
      <c r="H271" s="223" t="str">
        <f t="shared" si="7"/>
        <v/>
      </c>
      <c r="I271" s="238"/>
      <c r="J271" s="238"/>
      <c r="K271" s="239"/>
    </row>
    <row r="272" spans="1:11" ht="15.75" customHeight="1" x14ac:dyDescent="0.25">
      <c r="A272" s="254" t="str">
        <f>IF('Orçamento-base'!A272&gt;0,'Orçamento-base'!A272,"")</f>
        <v/>
      </c>
      <c r="B272" s="254">
        <f>'Orçamento-base'!B272</f>
        <v>0</v>
      </c>
      <c r="C272" s="254" t="str">
        <f>IF('Orçamento-base'!C272&gt;0,'Orçamento-base'!C272,"")</f>
        <v/>
      </c>
      <c r="D272" s="255" t="str">
        <f>IF('Orçamento-base'!G272&gt;0,'Orçamento-base'!G272,"")</f>
        <v/>
      </c>
      <c r="E272" s="256" t="str">
        <f>IF('Orçamento-base'!H272&gt;0,'Orçamento-base'!H272,"")</f>
        <v/>
      </c>
      <c r="F272" s="257" t="str">
        <f>IF('Orçamento-base'!I272&gt;0,'Orçamento-base'!I272,"")</f>
        <v/>
      </c>
      <c r="G272" s="256"/>
      <c r="H272" s="223" t="str">
        <f t="shared" si="7"/>
        <v/>
      </c>
      <c r="I272" s="238"/>
      <c r="J272" s="238"/>
      <c r="K272" s="239"/>
    </row>
    <row r="273" spans="1:11" ht="15.75" customHeight="1" x14ac:dyDescent="0.25">
      <c r="A273" s="254" t="str">
        <f>IF('Orçamento-base'!A273&gt;0,'Orçamento-base'!A273,"")</f>
        <v/>
      </c>
      <c r="B273" s="254">
        <f>'Orçamento-base'!B273</f>
        <v>0</v>
      </c>
      <c r="C273" s="254" t="str">
        <f>IF('Orçamento-base'!C273&gt;0,'Orçamento-base'!C273,"")</f>
        <v/>
      </c>
      <c r="D273" s="255" t="str">
        <f>IF('Orçamento-base'!G273&gt;0,'Orçamento-base'!G273,"")</f>
        <v/>
      </c>
      <c r="E273" s="256" t="str">
        <f>IF('Orçamento-base'!H273&gt;0,'Orçamento-base'!H273,"")</f>
        <v/>
      </c>
      <c r="F273" s="257" t="str">
        <f>IF('Orçamento-base'!I273&gt;0,'Orçamento-base'!I273,"")</f>
        <v/>
      </c>
      <c r="G273" s="256"/>
      <c r="H273" s="223" t="str">
        <f t="shared" si="7"/>
        <v/>
      </c>
      <c r="I273" s="238"/>
      <c r="J273" s="238"/>
      <c r="K273" s="239"/>
    </row>
    <row r="274" spans="1:11" ht="15.75" customHeight="1" x14ac:dyDescent="0.25">
      <c r="A274" s="254" t="str">
        <f>IF('Orçamento-base'!A274&gt;0,'Orçamento-base'!A274,"")</f>
        <v/>
      </c>
      <c r="B274" s="254">
        <f>'Orçamento-base'!B274</f>
        <v>0</v>
      </c>
      <c r="C274" s="254" t="str">
        <f>IF('Orçamento-base'!C274&gt;0,'Orçamento-base'!C274,"")</f>
        <v/>
      </c>
      <c r="D274" s="255" t="str">
        <f>IF('Orçamento-base'!G274&gt;0,'Orçamento-base'!G274,"")</f>
        <v/>
      </c>
      <c r="E274" s="256" t="str">
        <f>IF('Orçamento-base'!H274&gt;0,'Orçamento-base'!H274,"")</f>
        <v/>
      </c>
      <c r="F274" s="257" t="str">
        <f>IF('Orçamento-base'!I274&gt;0,'Orçamento-base'!I274,"")</f>
        <v/>
      </c>
      <c r="G274" s="256"/>
      <c r="H274" s="223" t="str">
        <f t="shared" si="7"/>
        <v/>
      </c>
      <c r="I274" s="238"/>
      <c r="J274" s="238"/>
      <c r="K274" s="239"/>
    </row>
    <row r="275" spans="1:11" ht="15.75" customHeight="1" x14ac:dyDescent="0.25">
      <c r="A275" s="254" t="str">
        <f>IF('Orçamento-base'!A275&gt;0,'Orçamento-base'!A275,"")</f>
        <v/>
      </c>
      <c r="B275" s="254">
        <f>'Orçamento-base'!B275</f>
        <v>0</v>
      </c>
      <c r="C275" s="254" t="str">
        <f>IF('Orçamento-base'!C275&gt;0,'Orçamento-base'!C275,"")</f>
        <v/>
      </c>
      <c r="D275" s="255" t="str">
        <f>IF('Orçamento-base'!G275&gt;0,'Orçamento-base'!G275,"")</f>
        <v/>
      </c>
      <c r="E275" s="256" t="str">
        <f>IF('Orçamento-base'!H275&gt;0,'Orçamento-base'!H275,"")</f>
        <v/>
      </c>
      <c r="F275" s="257" t="str">
        <f>IF('Orçamento-base'!I275&gt;0,'Orçamento-base'!I275,"")</f>
        <v/>
      </c>
      <c r="G275" s="256"/>
      <c r="H275" s="223" t="str">
        <f t="shared" si="7"/>
        <v/>
      </c>
      <c r="I275" s="238"/>
      <c r="J275" s="238"/>
      <c r="K275" s="239"/>
    </row>
    <row r="276" spans="1:11" ht="10.5" customHeight="1" x14ac:dyDescent="0.25">
      <c r="A276" s="254" t="str">
        <f>IF('Orçamento-base'!A276&gt;0,'Orçamento-base'!A276,"")</f>
        <v/>
      </c>
      <c r="B276" s="254">
        <f>'Orçamento-base'!B276</f>
        <v>0</v>
      </c>
      <c r="C276" s="254" t="str">
        <f>IF('Orçamento-base'!C276&gt;0,'Orçamento-base'!C276,"")</f>
        <v/>
      </c>
      <c r="D276" s="255" t="str">
        <f>IF('Orçamento-base'!G276&gt;0,'Orçamento-base'!G276,"")</f>
        <v/>
      </c>
      <c r="E276" s="256" t="str">
        <f>IF('Orçamento-base'!H276&gt;0,'Orçamento-base'!H276,"")</f>
        <v/>
      </c>
      <c r="F276" s="257" t="str">
        <f>IF('Orçamento-base'!I276&gt;0,'Orçamento-base'!I276,"")</f>
        <v/>
      </c>
      <c r="G276" s="256"/>
      <c r="H276" s="223" t="str">
        <f t="shared" si="7"/>
        <v/>
      </c>
      <c r="I276" s="238"/>
      <c r="J276" s="238"/>
      <c r="K276" s="239"/>
    </row>
    <row r="277" spans="1:11" ht="20.25" customHeight="1" x14ac:dyDescent="0.25">
      <c r="A277" s="254" t="str">
        <f>IF('Orçamento-base'!A277&gt;0,'Orçamento-base'!A277,"")</f>
        <v/>
      </c>
      <c r="B277" s="254">
        <f>'Orçamento-base'!B277</f>
        <v>0</v>
      </c>
      <c r="C277" s="254" t="str">
        <f>IF('Orçamento-base'!C277&gt;0,'Orçamento-base'!C277,"")</f>
        <v/>
      </c>
      <c r="D277" s="255" t="str">
        <f>IF('Orçamento-base'!G277&gt;0,'Orçamento-base'!G277,"")</f>
        <v/>
      </c>
      <c r="E277" s="256" t="str">
        <f>IF('Orçamento-base'!H277&gt;0,'Orçamento-base'!H277,"")</f>
        <v/>
      </c>
      <c r="F277" s="257" t="str">
        <f>IF('Orçamento-base'!I277&gt;0,'Orçamento-base'!I277,"")</f>
        <v/>
      </c>
      <c r="G277" s="256"/>
      <c r="H277" s="223" t="str">
        <f t="shared" si="7"/>
        <v/>
      </c>
      <c r="I277" s="238"/>
      <c r="J277" s="238"/>
      <c r="K277" s="239"/>
    </row>
    <row r="278" spans="1:11" ht="18" customHeight="1" x14ac:dyDescent="0.25">
      <c r="A278" s="254" t="str">
        <f>IF('Orçamento-base'!A278&gt;0,'Orçamento-base'!A278,"")</f>
        <v/>
      </c>
      <c r="B278" s="254">
        <f>'Orçamento-base'!B278</f>
        <v>0</v>
      </c>
      <c r="C278" s="254" t="str">
        <f>IF('Orçamento-base'!C278&gt;0,'Orçamento-base'!C278,"")</f>
        <v/>
      </c>
      <c r="D278" s="255" t="str">
        <f>IF('Orçamento-base'!G278&gt;0,'Orçamento-base'!G278,"")</f>
        <v/>
      </c>
      <c r="E278" s="256" t="str">
        <f>IF('Orçamento-base'!H278&gt;0,'Orçamento-base'!H278,"")</f>
        <v/>
      </c>
      <c r="F278" s="257" t="str">
        <f>IF('Orçamento-base'!I278&gt;0,'Orçamento-base'!I278,"")</f>
        <v/>
      </c>
      <c r="G278" s="256"/>
      <c r="H278" s="223" t="str">
        <f t="shared" si="7"/>
        <v/>
      </c>
      <c r="I278" s="238"/>
      <c r="J278" s="238"/>
      <c r="K278" s="239"/>
    </row>
    <row r="279" spans="1:11" ht="18" customHeight="1" x14ac:dyDescent="0.25">
      <c r="A279" s="254" t="str">
        <f>IF('Orçamento-base'!A279&gt;0,'Orçamento-base'!A279,"")</f>
        <v/>
      </c>
      <c r="B279" s="254">
        <f>'Orçamento-base'!B279</f>
        <v>0</v>
      </c>
      <c r="C279" s="254" t="str">
        <f>IF('Orçamento-base'!C279&gt;0,'Orçamento-base'!C279,"")</f>
        <v/>
      </c>
      <c r="D279" s="255" t="str">
        <f>IF('Orçamento-base'!G279&gt;0,'Orçamento-base'!G279,"")</f>
        <v/>
      </c>
      <c r="E279" s="256" t="str">
        <f>IF('Orçamento-base'!H279&gt;0,'Orçamento-base'!H279,"")</f>
        <v/>
      </c>
      <c r="F279" s="257" t="str">
        <f>IF('Orçamento-base'!I279&gt;0,'Orçamento-base'!I279,"")</f>
        <v/>
      </c>
      <c r="G279" s="256"/>
      <c r="H279" s="223" t="str">
        <f t="shared" si="7"/>
        <v/>
      </c>
      <c r="I279" s="238"/>
      <c r="J279" s="238"/>
      <c r="K279" s="239"/>
    </row>
    <row r="280" spans="1:11" ht="6" customHeight="1" x14ac:dyDescent="0.25">
      <c r="A280" s="249" t="str">
        <f>IF('Orçamento-base'!A280&gt;0,'Orçamento-base'!A280,"")</f>
        <v/>
      </c>
      <c r="B280" s="249">
        <f>'Orçamento-base'!B280</f>
        <v>0</v>
      </c>
      <c r="C280" s="249" t="str">
        <f>IF('Orçamento-base'!C280&gt;0,'Orçamento-base'!C280,"")</f>
        <v/>
      </c>
      <c r="D280" s="250" t="str">
        <f>IF('Orçamento-base'!G280&gt;0,'Orçamento-base'!G280,"")</f>
        <v/>
      </c>
      <c r="E280" s="251" t="str">
        <f>IF('Orçamento-base'!H280&gt;0,'Orçamento-base'!H280,"")</f>
        <v/>
      </c>
      <c r="F280" s="250" t="str">
        <f>IF('Orçamento-base'!I280&gt;0,'Orçamento-base'!I280,"")</f>
        <v/>
      </c>
      <c r="G280" s="251"/>
      <c r="H280" s="250" t="str">
        <f t="shared" ref="H280" si="8">IFERROR(IF(E280*G280&gt;0,ROUND(ROUND(E280,3)*ROUND(G280,3),2),""),"")</f>
        <v/>
      </c>
      <c r="I280" s="252"/>
      <c r="J280" s="252"/>
      <c r="K280" s="253"/>
    </row>
    <row r="281" spans="1:11" x14ac:dyDescent="0.25">
      <c r="G281" s="190"/>
    </row>
    <row r="282" spans="1:11" x14ac:dyDescent="0.25">
      <c r="G282" s="190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211" workbookViewId="0">
      <selection activeCell="B3266" sqref="B3266:E3266"/>
    </sheetView>
  </sheetViews>
  <sheetFormatPr defaultRowHeight="15" x14ac:dyDescent="0.25"/>
  <cols>
    <col min="1" max="1" width="27" style="132" bestFit="1" customWidth="1"/>
    <col min="2" max="2" width="12.140625" style="132" customWidth="1"/>
    <col min="3" max="3" width="71.140625" style="132" bestFit="1" customWidth="1"/>
    <col min="4" max="4" width="11.5703125" style="132" customWidth="1"/>
    <col min="5" max="5" width="59" style="132" customWidth="1"/>
    <col min="6" max="16384" width="9.140625" style="127"/>
  </cols>
  <sheetData>
    <row r="1" spans="1:5" s="128" customFormat="1" ht="24.75" thickBot="1" x14ac:dyDescent="0.25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 x14ac:dyDescent="0.3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 x14ac:dyDescent="0.3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 x14ac:dyDescent="0.3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 x14ac:dyDescent="0.3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 x14ac:dyDescent="0.3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 x14ac:dyDescent="0.3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 x14ac:dyDescent="0.3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 x14ac:dyDescent="0.3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 x14ac:dyDescent="0.3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 x14ac:dyDescent="0.3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 x14ac:dyDescent="0.3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 x14ac:dyDescent="0.3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 x14ac:dyDescent="0.3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 x14ac:dyDescent="0.3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 x14ac:dyDescent="0.3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 x14ac:dyDescent="0.3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 x14ac:dyDescent="0.3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 x14ac:dyDescent="0.3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 x14ac:dyDescent="0.3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 x14ac:dyDescent="0.3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 x14ac:dyDescent="0.3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 x14ac:dyDescent="0.3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 x14ac:dyDescent="0.3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 x14ac:dyDescent="0.3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 x14ac:dyDescent="0.3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 x14ac:dyDescent="0.3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 x14ac:dyDescent="0.3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 x14ac:dyDescent="0.3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 x14ac:dyDescent="0.3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 x14ac:dyDescent="0.3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 x14ac:dyDescent="0.3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 x14ac:dyDescent="0.3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 x14ac:dyDescent="0.3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 x14ac:dyDescent="0.3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 x14ac:dyDescent="0.3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 x14ac:dyDescent="0.3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 x14ac:dyDescent="0.3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 x14ac:dyDescent="0.3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 x14ac:dyDescent="0.3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 x14ac:dyDescent="0.3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 x14ac:dyDescent="0.3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 x14ac:dyDescent="0.3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 x14ac:dyDescent="0.3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 x14ac:dyDescent="0.3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 x14ac:dyDescent="0.3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 x14ac:dyDescent="0.3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 x14ac:dyDescent="0.3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 x14ac:dyDescent="0.3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 x14ac:dyDescent="0.3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 x14ac:dyDescent="0.3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 x14ac:dyDescent="0.3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 x14ac:dyDescent="0.3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 x14ac:dyDescent="0.3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 x14ac:dyDescent="0.3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 x14ac:dyDescent="0.3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 x14ac:dyDescent="0.3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 x14ac:dyDescent="0.3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 x14ac:dyDescent="0.3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 x14ac:dyDescent="0.3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 x14ac:dyDescent="0.3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 x14ac:dyDescent="0.3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 x14ac:dyDescent="0.3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 x14ac:dyDescent="0.3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 x14ac:dyDescent="0.3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 x14ac:dyDescent="0.3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 x14ac:dyDescent="0.3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 x14ac:dyDescent="0.3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 x14ac:dyDescent="0.3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 x14ac:dyDescent="0.3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 x14ac:dyDescent="0.3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 x14ac:dyDescent="0.3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 x14ac:dyDescent="0.3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 x14ac:dyDescent="0.3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 x14ac:dyDescent="0.3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 x14ac:dyDescent="0.3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 x14ac:dyDescent="0.3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 x14ac:dyDescent="0.3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 x14ac:dyDescent="0.3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 x14ac:dyDescent="0.3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 x14ac:dyDescent="0.3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 x14ac:dyDescent="0.3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 x14ac:dyDescent="0.3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 x14ac:dyDescent="0.3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 x14ac:dyDescent="0.3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 x14ac:dyDescent="0.3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 x14ac:dyDescent="0.3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 x14ac:dyDescent="0.3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 x14ac:dyDescent="0.3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 x14ac:dyDescent="0.3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 x14ac:dyDescent="0.3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 x14ac:dyDescent="0.3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 x14ac:dyDescent="0.3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 x14ac:dyDescent="0.3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 x14ac:dyDescent="0.3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 x14ac:dyDescent="0.3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 x14ac:dyDescent="0.3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 x14ac:dyDescent="0.3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 x14ac:dyDescent="0.3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 x14ac:dyDescent="0.3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 x14ac:dyDescent="0.3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 x14ac:dyDescent="0.3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 x14ac:dyDescent="0.3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 x14ac:dyDescent="0.3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 x14ac:dyDescent="0.3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 x14ac:dyDescent="0.3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 x14ac:dyDescent="0.3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 x14ac:dyDescent="0.3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 x14ac:dyDescent="0.3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 x14ac:dyDescent="0.3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 x14ac:dyDescent="0.3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 x14ac:dyDescent="0.3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 x14ac:dyDescent="0.3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 x14ac:dyDescent="0.3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 x14ac:dyDescent="0.3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 x14ac:dyDescent="0.3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 x14ac:dyDescent="0.3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 x14ac:dyDescent="0.3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 x14ac:dyDescent="0.3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 x14ac:dyDescent="0.3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 x14ac:dyDescent="0.3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 x14ac:dyDescent="0.3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 x14ac:dyDescent="0.3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 x14ac:dyDescent="0.3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 x14ac:dyDescent="0.3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 x14ac:dyDescent="0.3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 x14ac:dyDescent="0.3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 x14ac:dyDescent="0.3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 x14ac:dyDescent="0.3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 x14ac:dyDescent="0.3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 x14ac:dyDescent="0.3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 x14ac:dyDescent="0.3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 x14ac:dyDescent="0.3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 x14ac:dyDescent="0.3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 x14ac:dyDescent="0.3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 x14ac:dyDescent="0.3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 x14ac:dyDescent="0.3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 x14ac:dyDescent="0.3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 x14ac:dyDescent="0.3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 x14ac:dyDescent="0.3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 x14ac:dyDescent="0.3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 x14ac:dyDescent="0.3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 x14ac:dyDescent="0.3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 x14ac:dyDescent="0.3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 x14ac:dyDescent="0.3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 x14ac:dyDescent="0.3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 x14ac:dyDescent="0.3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 x14ac:dyDescent="0.3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 x14ac:dyDescent="0.3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 x14ac:dyDescent="0.3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 x14ac:dyDescent="0.3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 x14ac:dyDescent="0.3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 x14ac:dyDescent="0.3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 x14ac:dyDescent="0.3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 x14ac:dyDescent="0.3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 x14ac:dyDescent="0.3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 x14ac:dyDescent="0.3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 x14ac:dyDescent="0.3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 x14ac:dyDescent="0.3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 x14ac:dyDescent="0.3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 x14ac:dyDescent="0.3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 x14ac:dyDescent="0.3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 x14ac:dyDescent="0.3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 x14ac:dyDescent="0.3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 x14ac:dyDescent="0.3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 x14ac:dyDescent="0.3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 x14ac:dyDescent="0.3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 x14ac:dyDescent="0.3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 x14ac:dyDescent="0.3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 x14ac:dyDescent="0.3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 x14ac:dyDescent="0.3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 x14ac:dyDescent="0.3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 x14ac:dyDescent="0.3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 x14ac:dyDescent="0.3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 x14ac:dyDescent="0.3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 x14ac:dyDescent="0.3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 x14ac:dyDescent="0.3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 x14ac:dyDescent="0.3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 x14ac:dyDescent="0.3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 x14ac:dyDescent="0.3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 x14ac:dyDescent="0.3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 x14ac:dyDescent="0.3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 x14ac:dyDescent="0.3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 x14ac:dyDescent="0.3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 x14ac:dyDescent="0.3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 x14ac:dyDescent="0.3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 x14ac:dyDescent="0.3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 x14ac:dyDescent="0.3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 x14ac:dyDescent="0.3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 x14ac:dyDescent="0.3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 x14ac:dyDescent="0.3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 x14ac:dyDescent="0.3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 x14ac:dyDescent="0.3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 x14ac:dyDescent="0.3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 x14ac:dyDescent="0.3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 x14ac:dyDescent="0.3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 x14ac:dyDescent="0.3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 x14ac:dyDescent="0.3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 x14ac:dyDescent="0.3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 x14ac:dyDescent="0.3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 x14ac:dyDescent="0.3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 x14ac:dyDescent="0.3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 x14ac:dyDescent="0.3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 x14ac:dyDescent="0.3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 x14ac:dyDescent="0.3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 x14ac:dyDescent="0.3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 x14ac:dyDescent="0.3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 x14ac:dyDescent="0.3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 x14ac:dyDescent="0.3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 x14ac:dyDescent="0.3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 x14ac:dyDescent="0.3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 x14ac:dyDescent="0.3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 x14ac:dyDescent="0.3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 x14ac:dyDescent="0.3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 x14ac:dyDescent="0.3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 x14ac:dyDescent="0.3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 x14ac:dyDescent="0.3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 x14ac:dyDescent="0.3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 x14ac:dyDescent="0.3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 x14ac:dyDescent="0.3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 x14ac:dyDescent="0.3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 x14ac:dyDescent="0.3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 x14ac:dyDescent="0.3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 x14ac:dyDescent="0.3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 x14ac:dyDescent="0.3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 x14ac:dyDescent="0.3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 x14ac:dyDescent="0.3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 x14ac:dyDescent="0.3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 x14ac:dyDescent="0.3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 x14ac:dyDescent="0.3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 x14ac:dyDescent="0.3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 x14ac:dyDescent="0.3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 x14ac:dyDescent="0.3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 x14ac:dyDescent="0.3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 x14ac:dyDescent="0.3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 x14ac:dyDescent="0.3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 x14ac:dyDescent="0.3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 x14ac:dyDescent="0.3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 x14ac:dyDescent="0.3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 x14ac:dyDescent="0.3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 x14ac:dyDescent="0.3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 x14ac:dyDescent="0.3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 x14ac:dyDescent="0.3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 x14ac:dyDescent="0.3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 x14ac:dyDescent="0.3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 x14ac:dyDescent="0.3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 x14ac:dyDescent="0.3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 x14ac:dyDescent="0.3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 x14ac:dyDescent="0.3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 x14ac:dyDescent="0.3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 x14ac:dyDescent="0.3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 x14ac:dyDescent="0.3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 x14ac:dyDescent="0.3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 x14ac:dyDescent="0.3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 x14ac:dyDescent="0.3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 x14ac:dyDescent="0.3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 x14ac:dyDescent="0.3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 x14ac:dyDescent="0.3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 x14ac:dyDescent="0.3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 x14ac:dyDescent="0.3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 x14ac:dyDescent="0.3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 x14ac:dyDescent="0.3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 x14ac:dyDescent="0.3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 x14ac:dyDescent="0.3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 x14ac:dyDescent="0.3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 x14ac:dyDescent="0.3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 x14ac:dyDescent="0.3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 x14ac:dyDescent="0.3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 x14ac:dyDescent="0.3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 x14ac:dyDescent="0.3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 x14ac:dyDescent="0.3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 x14ac:dyDescent="0.3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 x14ac:dyDescent="0.3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 x14ac:dyDescent="0.3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 x14ac:dyDescent="0.3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 x14ac:dyDescent="0.3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 x14ac:dyDescent="0.3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 x14ac:dyDescent="0.3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 x14ac:dyDescent="0.3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 x14ac:dyDescent="0.3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 x14ac:dyDescent="0.3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 x14ac:dyDescent="0.3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 x14ac:dyDescent="0.3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 x14ac:dyDescent="0.3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 x14ac:dyDescent="0.3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 x14ac:dyDescent="0.3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 x14ac:dyDescent="0.3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 x14ac:dyDescent="0.3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 x14ac:dyDescent="0.3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 x14ac:dyDescent="0.3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 x14ac:dyDescent="0.3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 x14ac:dyDescent="0.3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 x14ac:dyDescent="0.3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 x14ac:dyDescent="0.3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 x14ac:dyDescent="0.3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 x14ac:dyDescent="0.3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 x14ac:dyDescent="0.3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 x14ac:dyDescent="0.3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 x14ac:dyDescent="0.3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 x14ac:dyDescent="0.3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 x14ac:dyDescent="0.3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 x14ac:dyDescent="0.3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 x14ac:dyDescent="0.3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 x14ac:dyDescent="0.3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 x14ac:dyDescent="0.3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 x14ac:dyDescent="0.3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 x14ac:dyDescent="0.3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 x14ac:dyDescent="0.3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 x14ac:dyDescent="0.3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 x14ac:dyDescent="0.3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 x14ac:dyDescent="0.3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 x14ac:dyDescent="0.3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 x14ac:dyDescent="0.3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 x14ac:dyDescent="0.3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 x14ac:dyDescent="0.3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 x14ac:dyDescent="0.3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 x14ac:dyDescent="0.3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 x14ac:dyDescent="0.3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 x14ac:dyDescent="0.3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 x14ac:dyDescent="0.3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 x14ac:dyDescent="0.3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 x14ac:dyDescent="0.3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 x14ac:dyDescent="0.3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 x14ac:dyDescent="0.3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 x14ac:dyDescent="0.3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 x14ac:dyDescent="0.3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 x14ac:dyDescent="0.3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 x14ac:dyDescent="0.3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 x14ac:dyDescent="0.3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 x14ac:dyDescent="0.3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 x14ac:dyDescent="0.3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 x14ac:dyDescent="0.3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 x14ac:dyDescent="0.3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 x14ac:dyDescent="0.3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 x14ac:dyDescent="0.3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 x14ac:dyDescent="0.3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 x14ac:dyDescent="0.3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 x14ac:dyDescent="0.3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 x14ac:dyDescent="0.3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 x14ac:dyDescent="0.3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 x14ac:dyDescent="0.3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 x14ac:dyDescent="0.3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 x14ac:dyDescent="0.3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 x14ac:dyDescent="0.3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 x14ac:dyDescent="0.3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 x14ac:dyDescent="0.3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 x14ac:dyDescent="0.3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 x14ac:dyDescent="0.3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 x14ac:dyDescent="0.3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 x14ac:dyDescent="0.3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 x14ac:dyDescent="0.3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 x14ac:dyDescent="0.3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 x14ac:dyDescent="0.3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 x14ac:dyDescent="0.3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 x14ac:dyDescent="0.3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 x14ac:dyDescent="0.3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 x14ac:dyDescent="0.3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 x14ac:dyDescent="0.3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 x14ac:dyDescent="0.3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 x14ac:dyDescent="0.3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 x14ac:dyDescent="0.3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 x14ac:dyDescent="0.3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 x14ac:dyDescent="0.3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 x14ac:dyDescent="0.3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 x14ac:dyDescent="0.3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 x14ac:dyDescent="0.3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 x14ac:dyDescent="0.3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 x14ac:dyDescent="0.3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 x14ac:dyDescent="0.3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 x14ac:dyDescent="0.3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 x14ac:dyDescent="0.3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 x14ac:dyDescent="0.3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 x14ac:dyDescent="0.3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 x14ac:dyDescent="0.3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 x14ac:dyDescent="0.3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 x14ac:dyDescent="0.3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 x14ac:dyDescent="0.3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 x14ac:dyDescent="0.3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 x14ac:dyDescent="0.3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 x14ac:dyDescent="0.3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 x14ac:dyDescent="0.3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 x14ac:dyDescent="0.3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 x14ac:dyDescent="0.3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 x14ac:dyDescent="0.3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 x14ac:dyDescent="0.3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 x14ac:dyDescent="0.3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 x14ac:dyDescent="0.3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 x14ac:dyDescent="0.3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 x14ac:dyDescent="0.3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 x14ac:dyDescent="0.3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 x14ac:dyDescent="0.3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 x14ac:dyDescent="0.3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 x14ac:dyDescent="0.3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 x14ac:dyDescent="0.3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 x14ac:dyDescent="0.3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 x14ac:dyDescent="0.3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 x14ac:dyDescent="0.3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 x14ac:dyDescent="0.3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 x14ac:dyDescent="0.3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 x14ac:dyDescent="0.3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 x14ac:dyDescent="0.3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 x14ac:dyDescent="0.3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 x14ac:dyDescent="0.3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 x14ac:dyDescent="0.3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 x14ac:dyDescent="0.3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 x14ac:dyDescent="0.3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 x14ac:dyDescent="0.3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 x14ac:dyDescent="0.3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 x14ac:dyDescent="0.3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 x14ac:dyDescent="0.3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 x14ac:dyDescent="0.3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 x14ac:dyDescent="0.3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 x14ac:dyDescent="0.3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 x14ac:dyDescent="0.3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 x14ac:dyDescent="0.3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 x14ac:dyDescent="0.3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 x14ac:dyDescent="0.3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 x14ac:dyDescent="0.3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 x14ac:dyDescent="0.3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 x14ac:dyDescent="0.3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 x14ac:dyDescent="0.3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 x14ac:dyDescent="0.3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 x14ac:dyDescent="0.3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 x14ac:dyDescent="0.3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 x14ac:dyDescent="0.3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 x14ac:dyDescent="0.3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 x14ac:dyDescent="0.3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 x14ac:dyDescent="0.3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 x14ac:dyDescent="0.3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 x14ac:dyDescent="0.3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 x14ac:dyDescent="0.3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 x14ac:dyDescent="0.3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 x14ac:dyDescent="0.3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 x14ac:dyDescent="0.3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 x14ac:dyDescent="0.3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 x14ac:dyDescent="0.3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 x14ac:dyDescent="0.3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 x14ac:dyDescent="0.3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 x14ac:dyDescent="0.3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 x14ac:dyDescent="0.3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 x14ac:dyDescent="0.3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 x14ac:dyDescent="0.3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 x14ac:dyDescent="0.3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 x14ac:dyDescent="0.3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 x14ac:dyDescent="0.3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 x14ac:dyDescent="0.3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 x14ac:dyDescent="0.3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 x14ac:dyDescent="0.3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 x14ac:dyDescent="0.3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 x14ac:dyDescent="0.3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 x14ac:dyDescent="0.3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 x14ac:dyDescent="0.3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 x14ac:dyDescent="0.3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 x14ac:dyDescent="0.3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 x14ac:dyDescent="0.3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 x14ac:dyDescent="0.3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 x14ac:dyDescent="0.3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 x14ac:dyDescent="0.3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 x14ac:dyDescent="0.3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 x14ac:dyDescent="0.3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 x14ac:dyDescent="0.3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 x14ac:dyDescent="0.3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 x14ac:dyDescent="0.3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 x14ac:dyDescent="0.3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 x14ac:dyDescent="0.3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 x14ac:dyDescent="0.3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 x14ac:dyDescent="0.3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 x14ac:dyDescent="0.3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 x14ac:dyDescent="0.3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 x14ac:dyDescent="0.3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 x14ac:dyDescent="0.3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 x14ac:dyDescent="0.3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 x14ac:dyDescent="0.3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 x14ac:dyDescent="0.3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 x14ac:dyDescent="0.3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 x14ac:dyDescent="0.3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 x14ac:dyDescent="0.3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 x14ac:dyDescent="0.3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 x14ac:dyDescent="0.3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 x14ac:dyDescent="0.3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 x14ac:dyDescent="0.3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 x14ac:dyDescent="0.3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 x14ac:dyDescent="0.3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 x14ac:dyDescent="0.3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 x14ac:dyDescent="0.3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 x14ac:dyDescent="0.3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 x14ac:dyDescent="0.3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 x14ac:dyDescent="0.3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 x14ac:dyDescent="0.3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 x14ac:dyDescent="0.3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 x14ac:dyDescent="0.3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 x14ac:dyDescent="0.3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 x14ac:dyDescent="0.3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 x14ac:dyDescent="0.3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 x14ac:dyDescent="0.3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 x14ac:dyDescent="0.3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 x14ac:dyDescent="0.3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 x14ac:dyDescent="0.3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 x14ac:dyDescent="0.3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 x14ac:dyDescent="0.3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 x14ac:dyDescent="0.3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 x14ac:dyDescent="0.3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 x14ac:dyDescent="0.3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 x14ac:dyDescent="0.3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 x14ac:dyDescent="0.3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 x14ac:dyDescent="0.3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 x14ac:dyDescent="0.3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 x14ac:dyDescent="0.3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 x14ac:dyDescent="0.3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 x14ac:dyDescent="0.3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 x14ac:dyDescent="0.3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 x14ac:dyDescent="0.3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 x14ac:dyDescent="0.3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 x14ac:dyDescent="0.3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 x14ac:dyDescent="0.3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 x14ac:dyDescent="0.3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 x14ac:dyDescent="0.3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 x14ac:dyDescent="0.3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 x14ac:dyDescent="0.3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 x14ac:dyDescent="0.3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 x14ac:dyDescent="0.3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 x14ac:dyDescent="0.3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 x14ac:dyDescent="0.3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 x14ac:dyDescent="0.3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 x14ac:dyDescent="0.3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 x14ac:dyDescent="0.3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 x14ac:dyDescent="0.3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 x14ac:dyDescent="0.3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 x14ac:dyDescent="0.3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 x14ac:dyDescent="0.3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 x14ac:dyDescent="0.3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 x14ac:dyDescent="0.3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 x14ac:dyDescent="0.3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 x14ac:dyDescent="0.3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 x14ac:dyDescent="0.3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 x14ac:dyDescent="0.3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 x14ac:dyDescent="0.3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 x14ac:dyDescent="0.3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 x14ac:dyDescent="0.3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 x14ac:dyDescent="0.3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 x14ac:dyDescent="0.3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 x14ac:dyDescent="0.3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 x14ac:dyDescent="0.3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 x14ac:dyDescent="0.3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 x14ac:dyDescent="0.3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 x14ac:dyDescent="0.3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 x14ac:dyDescent="0.3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 x14ac:dyDescent="0.3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 x14ac:dyDescent="0.3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 x14ac:dyDescent="0.3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 x14ac:dyDescent="0.3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 x14ac:dyDescent="0.3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 x14ac:dyDescent="0.3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 x14ac:dyDescent="0.3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 x14ac:dyDescent="0.3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 x14ac:dyDescent="0.3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 x14ac:dyDescent="0.3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 x14ac:dyDescent="0.3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 x14ac:dyDescent="0.3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 x14ac:dyDescent="0.3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 x14ac:dyDescent="0.3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 x14ac:dyDescent="0.3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 x14ac:dyDescent="0.3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 x14ac:dyDescent="0.3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 x14ac:dyDescent="0.3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 x14ac:dyDescent="0.3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 x14ac:dyDescent="0.3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 x14ac:dyDescent="0.3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 x14ac:dyDescent="0.3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 x14ac:dyDescent="0.3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 x14ac:dyDescent="0.3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 x14ac:dyDescent="0.3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 x14ac:dyDescent="0.3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 x14ac:dyDescent="0.3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 x14ac:dyDescent="0.3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 x14ac:dyDescent="0.3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 x14ac:dyDescent="0.3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 x14ac:dyDescent="0.3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 x14ac:dyDescent="0.3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 x14ac:dyDescent="0.3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 x14ac:dyDescent="0.3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 x14ac:dyDescent="0.3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 x14ac:dyDescent="0.3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 x14ac:dyDescent="0.3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 x14ac:dyDescent="0.3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 x14ac:dyDescent="0.3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 x14ac:dyDescent="0.3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 x14ac:dyDescent="0.3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 x14ac:dyDescent="0.3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 x14ac:dyDescent="0.3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 x14ac:dyDescent="0.3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 x14ac:dyDescent="0.3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 x14ac:dyDescent="0.3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 x14ac:dyDescent="0.3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 x14ac:dyDescent="0.3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 x14ac:dyDescent="0.3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 x14ac:dyDescent="0.3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 x14ac:dyDescent="0.3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 x14ac:dyDescent="0.3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 x14ac:dyDescent="0.3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 x14ac:dyDescent="0.3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 x14ac:dyDescent="0.3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 x14ac:dyDescent="0.3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 x14ac:dyDescent="0.3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 x14ac:dyDescent="0.3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 x14ac:dyDescent="0.3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 x14ac:dyDescent="0.3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 x14ac:dyDescent="0.3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 x14ac:dyDescent="0.3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 x14ac:dyDescent="0.3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 x14ac:dyDescent="0.3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 x14ac:dyDescent="0.3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 x14ac:dyDescent="0.3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 x14ac:dyDescent="0.3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 x14ac:dyDescent="0.3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 x14ac:dyDescent="0.3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 x14ac:dyDescent="0.3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 x14ac:dyDescent="0.3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 x14ac:dyDescent="0.3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 x14ac:dyDescent="0.3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 x14ac:dyDescent="0.3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 x14ac:dyDescent="0.3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 x14ac:dyDescent="0.3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 x14ac:dyDescent="0.3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 x14ac:dyDescent="0.3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 x14ac:dyDescent="0.3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 x14ac:dyDescent="0.3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 x14ac:dyDescent="0.3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 x14ac:dyDescent="0.3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 x14ac:dyDescent="0.3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 x14ac:dyDescent="0.3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 x14ac:dyDescent="0.3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 x14ac:dyDescent="0.3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 x14ac:dyDescent="0.3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 x14ac:dyDescent="0.3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 x14ac:dyDescent="0.3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 x14ac:dyDescent="0.3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 x14ac:dyDescent="0.3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 x14ac:dyDescent="0.3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 x14ac:dyDescent="0.3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 x14ac:dyDescent="0.3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 x14ac:dyDescent="0.3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 x14ac:dyDescent="0.3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 x14ac:dyDescent="0.3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 x14ac:dyDescent="0.3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 x14ac:dyDescent="0.3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 x14ac:dyDescent="0.3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 x14ac:dyDescent="0.3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 x14ac:dyDescent="0.3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 x14ac:dyDescent="0.3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 x14ac:dyDescent="0.3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 x14ac:dyDescent="0.3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 x14ac:dyDescent="0.3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 x14ac:dyDescent="0.3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 x14ac:dyDescent="0.3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 x14ac:dyDescent="0.3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 x14ac:dyDescent="0.3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 x14ac:dyDescent="0.3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 x14ac:dyDescent="0.3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 x14ac:dyDescent="0.3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 x14ac:dyDescent="0.3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 x14ac:dyDescent="0.3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 x14ac:dyDescent="0.3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 x14ac:dyDescent="0.3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 x14ac:dyDescent="0.3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 x14ac:dyDescent="0.3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 x14ac:dyDescent="0.3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 x14ac:dyDescent="0.3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 x14ac:dyDescent="0.3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 x14ac:dyDescent="0.3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 x14ac:dyDescent="0.3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 x14ac:dyDescent="0.3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 x14ac:dyDescent="0.3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 x14ac:dyDescent="0.3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 x14ac:dyDescent="0.3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 x14ac:dyDescent="0.3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 x14ac:dyDescent="0.3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 x14ac:dyDescent="0.3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 x14ac:dyDescent="0.3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 x14ac:dyDescent="0.3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 x14ac:dyDescent="0.3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 x14ac:dyDescent="0.3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 x14ac:dyDescent="0.3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 x14ac:dyDescent="0.3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 x14ac:dyDescent="0.3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 x14ac:dyDescent="0.3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 x14ac:dyDescent="0.3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 x14ac:dyDescent="0.3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 x14ac:dyDescent="0.3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 x14ac:dyDescent="0.3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 x14ac:dyDescent="0.3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 x14ac:dyDescent="0.3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 x14ac:dyDescent="0.3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 x14ac:dyDescent="0.3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 x14ac:dyDescent="0.3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 x14ac:dyDescent="0.3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 x14ac:dyDescent="0.3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 x14ac:dyDescent="0.3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 x14ac:dyDescent="0.3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 x14ac:dyDescent="0.3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 x14ac:dyDescent="0.3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 x14ac:dyDescent="0.3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 x14ac:dyDescent="0.3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 x14ac:dyDescent="0.3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 x14ac:dyDescent="0.3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 x14ac:dyDescent="0.3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 x14ac:dyDescent="0.3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 x14ac:dyDescent="0.3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 x14ac:dyDescent="0.3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 x14ac:dyDescent="0.3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 x14ac:dyDescent="0.3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 x14ac:dyDescent="0.3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 x14ac:dyDescent="0.3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 x14ac:dyDescent="0.3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 x14ac:dyDescent="0.3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 x14ac:dyDescent="0.3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 x14ac:dyDescent="0.3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 x14ac:dyDescent="0.3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 x14ac:dyDescent="0.3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 x14ac:dyDescent="0.3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 x14ac:dyDescent="0.3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 x14ac:dyDescent="0.3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 x14ac:dyDescent="0.3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 x14ac:dyDescent="0.3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 x14ac:dyDescent="0.3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 x14ac:dyDescent="0.3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 x14ac:dyDescent="0.3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 x14ac:dyDescent="0.3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 x14ac:dyDescent="0.3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 x14ac:dyDescent="0.3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 x14ac:dyDescent="0.3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 x14ac:dyDescent="0.3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 x14ac:dyDescent="0.3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 x14ac:dyDescent="0.3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 x14ac:dyDescent="0.3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 x14ac:dyDescent="0.3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 x14ac:dyDescent="0.3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 x14ac:dyDescent="0.3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 x14ac:dyDescent="0.3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 x14ac:dyDescent="0.3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 x14ac:dyDescent="0.3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 x14ac:dyDescent="0.3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 x14ac:dyDescent="0.3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 x14ac:dyDescent="0.3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 x14ac:dyDescent="0.3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 x14ac:dyDescent="0.3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 x14ac:dyDescent="0.3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 x14ac:dyDescent="0.3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 x14ac:dyDescent="0.3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 x14ac:dyDescent="0.3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 x14ac:dyDescent="0.3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 x14ac:dyDescent="0.3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 x14ac:dyDescent="0.3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 x14ac:dyDescent="0.3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 x14ac:dyDescent="0.3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 x14ac:dyDescent="0.3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 x14ac:dyDescent="0.3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 x14ac:dyDescent="0.3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 x14ac:dyDescent="0.3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 x14ac:dyDescent="0.3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 x14ac:dyDescent="0.3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 x14ac:dyDescent="0.3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 x14ac:dyDescent="0.3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 x14ac:dyDescent="0.3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 x14ac:dyDescent="0.3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 x14ac:dyDescent="0.3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 x14ac:dyDescent="0.3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 x14ac:dyDescent="0.3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 x14ac:dyDescent="0.3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 x14ac:dyDescent="0.3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 x14ac:dyDescent="0.3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 x14ac:dyDescent="0.3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 x14ac:dyDescent="0.3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 x14ac:dyDescent="0.3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 x14ac:dyDescent="0.3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 x14ac:dyDescent="0.3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 x14ac:dyDescent="0.3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 x14ac:dyDescent="0.3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 x14ac:dyDescent="0.3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 x14ac:dyDescent="0.3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 x14ac:dyDescent="0.3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 x14ac:dyDescent="0.3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 x14ac:dyDescent="0.3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 x14ac:dyDescent="0.3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 x14ac:dyDescent="0.3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 x14ac:dyDescent="0.3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 x14ac:dyDescent="0.3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 x14ac:dyDescent="0.3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 x14ac:dyDescent="0.3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 x14ac:dyDescent="0.3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 x14ac:dyDescent="0.3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 x14ac:dyDescent="0.3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 x14ac:dyDescent="0.3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 x14ac:dyDescent="0.3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 x14ac:dyDescent="0.3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 x14ac:dyDescent="0.3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 x14ac:dyDescent="0.3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 x14ac:dyDescent="0.3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 x14ac:dyDescent="0.3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 x14ac:dyDescent="0.3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 x14ac:dyDescent="0.3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 x14ac:dyDescent="0.3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 x14ac:dyDescent="0.3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 x14ac:dyDescent="0.3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 x14ac:dyDescent="0.3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 x14ac:dyDescent="0.3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 x14ac:dyDescent="0.3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 x14ac:dyDescent="0.3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 x14ac:dyDescent="0.3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 x14ac:dyDescent="0.3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 x14ac:dyDescent="0.3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 x14ac:dyDescent="0.3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 x14ac:dyDescent="0.3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 x14ac:dyDescent="0.3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 x14ac:dyDescent="0.3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 x14ac:dyDescent="0.3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 x14ac:dyDescent="0.3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 x14ac:dyDescent="0.3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 x14ac:dyDescent="0.3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 x14ac:dyDescent="0.3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 x14ac:dyDescent="0.3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 x14ac:dyDescent="0.3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 x14ac:dyDescent="0.3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 x14ac:dyDescent="0.3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 x14ac:dyDescent="0.3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 x14ac:dyDescent="0.3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 x14ac:dyDescent="0.3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 x14ac:dyDescent="0.3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 x14ac:dyDescent="0.3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 x14ac:dyDescent="0.3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 x14ac:dyDescent="0.3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 x14ac:dyDescent="0.3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 x14ac:dyDescent="0.3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 x14ac:dyDescent="0.3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 x14ac:dyDescent="0.3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 x14ac:dyDescent="0.3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 x14ac:dyDescent="0.3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 x14ac:dyDescent="0.3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 x14ac:dyDescent="0.3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 x14ac:dyDescent="0.3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 x14ac:dyDescent="0.3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 x14ac:dyDescent="0.3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 x14ac:dyDescent="0.3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 x14ac:dyDescent="0.3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 x14ac:dyDescent="0.3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 x14ac:dyDescent="0.3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 x14ac:dyDescent="0.3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 x14ac:dyDescent="0.3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 x14ac:dyDescent="0.3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 x14ac:dyDescent="0.3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 x14ac:dyDescent="0.3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 x14ac:dyDescent="0.3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 x14ac:dyDescent="0.3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 x14ac:dyDescent="0.3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 x14ac:dyDescent="0.3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 x14ac:dyDescent="0.3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 x14ac:dyDescent="0.3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 x14ac:dyDescent="0.3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 x14ac:dyDescent="0.3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 x14ac:dyDescent="0.3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 x14ac:dyDescent="0.3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 x14ac:dyDescent="0.3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 x14ac:dyDescent="0.3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 x14ac:dyDescent="0.3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 x14ac:dyDescent="0.3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 x14ac:dyDescent="0.3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 x14ac:dyDescent="0.3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 x14ac:dyDescent="0.3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 x14ac:dyDescent="0.3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 x14ac:dyDescent="0.3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 x14ac:dyDescent="0.3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 x14ac:dyDescent="0.3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 x14ac:dyDescent="0.3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 x14ac:dyDescent="0.3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 x14ac:dyDescent="0.3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 x14ac:dyDescent="0.3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 x14ac:dyDescent="0.3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 x14ac:dyDescent="0.3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 x14ac:dyDescent="0.3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 x14ac:dyDescent="0.3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 x14ac:dyDescent="0.3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 x14ac:dyDescent="0.3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 x14ac:dyDescent="0.3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 x14ac:dyDescent="0.3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 x14ac:dyDescent="0.3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 x14ac:dyDescent="0.3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 x14ac:dyDescent="0.3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 x14ac:dyDescent="0.3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 x14ac:dyDescent="0.3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 x14ac:dyDescent="0.3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 x14ac:dyDescent="0.3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 x14ac:dyDescent="0.3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 x14ac:dyDescent="0.3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 x14ac:dyDescent="0.3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 x14ac:dyDescent="0.3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 x14ac:dyDescent="0.3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 x14ac:dyDescent="0.3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 x14ac:dyDescent="0.3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 x14ac:dyDescent="0.3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 x14ac:dyDescent="0.3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 x14ac:dyDescent="0.3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 x14ac:dyDescent="0.3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 x14ac:dyDescent="0.3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 x14ac:dyDescent="0.3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 x14ac:dyDescent="0.3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 x14ac:dyDescent="0.3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 x14ac:dyDescent="0.3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 x14ac:dyDescent="0.3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 x14ac:dyDescent="0.3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 x14ac:dyDescent="0.3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 x14ac:dyDescent="0.3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 x14ac:dyDescent="0.3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 x14ac:dyDescent="0.3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 x14ac:dyDescent="0.3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 x14ac:dyDescent="0.3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 x14ac:dyDescent="0.3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 x14ac:dyDescent="0.3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 x14ac:dyDescent="0.3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 x14ac:dyDescent="0.3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 x14ac:dyDescent="0.3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 x14ac:dyDescent="0.3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 x14ac:dyDescent="0.3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 x14ac:dyDescent="0.3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 x14ac:dyDescent="0.3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 x14ac:dyDescent="0.3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 x14ac:dyDescent="0.3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 x14ac:dyDescent="0.3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 x14ac:dyDescent="0.3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 x14ac:dyDescent="0.3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 x14ac:dyDescent="0.3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 x14ac:dyDescent="0.3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 x14ac:dyDescent="0.3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 x14ac:dyDescent="0.3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 x14ac:dyDescent="0.3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 x14ac:dyDescent="0.3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 x14ac:dyDescent="0.3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 x14ac:dyDescent="0.3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 x14ac:dyDescent="0.3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 x14ac:dyDescent="0.3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 x14ac:dyDescent="0.3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 x14ac:dyDescent="0.3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 x14ac:dyDescent="0.3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 x14ac:dyDescent="0.3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 x14ac:dyDescent="0.3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 x14ac:dyDescent="0.3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 x14ac:dyDescent="0.3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 x14ac:dyDescent="0.3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 x14ac:dyDescent="0.3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 x14ac:dyDescent="0.3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 x14ac:dyDescent="0.3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 x14ac:dyDescent="0.3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 x14ac:dyDescent="0.3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 x14ac:dyDescent="0.3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 x14ac:dyDescent="0.3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 x14ac:dyDescent="0.3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 x14ac:dyDescent="0.3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 x14ac:dyDescent="0.3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 x14ac:dyDescent="0.3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 x14ac:dyDescent="0.3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 x14ac:dyDescent="0.3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 x14ac:dyDescent="0.3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 x14ac:dyDescent="0.3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 x14ac:dyDescent="0.3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 x14ac:dyDescent="0.3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 x14ac:dyDescent="0.3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 x14ac:dyDescent="0.3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 x14ac:dyDescent="0.3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 x14ac:dyDescent="0.3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 x14ac:dyDescent="0.3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 x14ac:dyDescent="0.3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 x14ac:dyDescent="0.3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 x14ac:dyDescent="0.3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 x14ac:dyDescent="0.3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 x14ac:dyDescent="0.3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 x14ac:dyDescent="0.3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 x14ac:dyDescent="0.3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 x14ac:dyDescent="0.3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 x14ac:dyDescent="0.3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 x14ac:dyDescent="0.3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 x14ac:dyDescent="0.3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 x14ac:dyDescent="0.3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 x14ac:dyDescent="0.3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 x14ac:dyDescent="0.3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 x14ac:dyDescent="0.3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 x14ac:dyDescent="0.3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 x14ac:dyDescent="0.3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 x14ac:dyDescent="0.3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 x14ac:dyDescent="0.3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 x14ac:dyDescent="0.3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 x14ac:dyDescent="0.3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 x14ac:dyDescent="0.3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 x14ac:dyDescent="0.3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 x14ac:dyDescent="0.3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 x14ac:dyDescent="0.3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 x14ac:dyDescent="0.3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 x14ac:dyDescent="0.3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 x14ac:dyDescent="0.3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 x14ac:dyDescent="0.3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 x14ac:dyDescent="0.3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 x14ac:dyDescent="0.3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 x14ac:dyDescent="0.3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 x14ac:dyDescent="0.3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 x14ac:dyDescent="0.3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 x14ac:dyDescent="0.3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 x14ac:dyDescent="0.3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 x14ac:dyDescent="0.3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 x14ac:dyDescent="0.3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 x14ac:dyDescent="0.3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 x14ac:dyDescent="0.3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 x14ac:dyDescent="0.3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 x14ac:dyDescent="0.3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 x14ac:dyDescent="0.3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 x14ac:dyDescent="0.3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 x14ac:dyDescent="0.3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 x14ac:dyDescent="0.3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 x14ac:dyDescent="0.3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 x14ac:dyDescent="0.3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 x14ac:dyDescent="0.3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 x14ac:dyDescent="0.3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 x14ac:dyDescent="0.3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 x14ac:dyDescent="0.3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 x14ac:dyDescent="0.3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 x14ac:dyDescent="0.3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 x14ac:dyDescent="0.3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 x14ac:dyDescent="0.3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 x14ac:dyDescent="0.3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 x14ac:dyDescent="0.3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 x14ac:dyDescent="0.3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 x14ac:dyDescent="0.3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 x14ac:dyDescent="0.3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 x14ac:dyDescent="0.3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 x14ac:dyDescent="0.3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 x14ac:dyDescent="0.3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 x14ac:dyDescent="0.3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 x14ac:dyDescent="0.3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 x14ac:dyDescent="0.3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 x14ac:dyDescent="0.3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 x14ac:dyDescent="0.3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 x14ac:dyDescent="0.3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 x14ac:dyDescent="0.3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 x14ac:dyDescent="0.3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 x14ac:dyDescent="0.3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 x14ac:dyDescent="0.3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 x14ac:dyDescent="0.3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 x14ac:dyDescent="0.3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 x14ac:dyDescent="0.3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 x14ac:dyDescent="0.3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 x14ac:dyDescent="0.3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 x14ac:dyDescent="0.3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 x14ac:dyDescent="0.3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 x14ac:dyDescent="0.3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 x14ac:dyDescent="0.3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 x14ac:dyDescent="0.3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 x14ac:dyDescent="0.3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 x14ac:dyDescent="0.3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 x14ac:dyDescent="0.3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 x14ac:dyDescent="0.3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 x14ac:dyDescent="0.3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 x14ac:dyDescent="0.3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 x14ac:dyDescent="0.3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 x14ac:dyDescent="0.3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 x14ac:dyDescent="0.3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 x14ac:dyDescent="0.3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 x14ac:dyDescent="0.3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 x14ac:dyDescent="0.3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 x14ac:dyDescent="0.3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 x14ac:dyDescent="0.3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 x14ac:dyDescent="0.3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 x14ac:dyDescent="0.3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 x14ac:dyDescent="0.3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 x14ac:dyDescent="0.3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 x14ac:dyDescent="0.3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 x14ac:dyDescent="0.3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 x14ac:dyDescent="0.3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 x14ac:dyDescent="0.3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 x14ac:dyDescent="0.3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 x14ac:dyDescent="0.3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 x14ac:dyDescent="0.3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 x14ac:dyDescent="0.3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 x14ac:dyDescent="0.3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 x14ac:dyDescent="0.3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 x14ac:dyDescent="0.3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 x14ac:dyDescent="0.3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 x14ac:dyDescent="0.3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 x14ac:dyDescent="0.3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 x14ac:dyDescent="0.3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 x14ac:dyDescent="0.3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 x14ac:dyDescent="0.3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 x14ac:dyDescent="0.3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 x14ac:dyDescent="0.3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 x14ac:dyDescent="0.3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 x14ac:dyDescent="0.3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 x14ac:dyDescent="0.3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 x14ac:dyDescent="0.3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 x14ac:dyDescent="0.3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 x14ac:dyDescent="0.3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 x14ac:dyDescent="0.3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 x14ac:dyDescent="0.3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 x14ac:dyDescent="0.3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 x14ac:dyDescent="0.3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 x14ac:dyDescent="0.3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 x14ac:dyDescent="0.3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 x14ac:dyDescent="0.3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 x14ac:dyDescent="0.3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 x14ac:dyDescent="0.3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 x14ac:dyDescent="0.3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 x14ac:dyDescent="0.3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 x14ac:dyDescent="0.3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 x14ac:dyDescent="0.3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 x14ac:dyDescent="0.3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 x14ac:dyDescent="0.3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 x14ac:dyDescent="0.3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 x14ac:dyDescent="0.3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 x14ac:dyDescent="0.3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 x14ac:dyDescent="0.3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 x14ac:dyDescent="0.3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 x14ac:dyDescent="0.3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 x14ac:dyDescent="0.3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 x14ac:dyDescent="0.3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 x14ac:dyDescent="0.3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 x14ac:dyDescent="0.3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 x14ac:dyDescent="0.3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 x14ac:dyDescent="0.3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 x14ac:dyDescent="0.3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 x14ac:dyDescent="0.3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 x14ac:dyDescent="0.3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 x14ac:dyDescent="0.3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 x14ac:dyDescent="0.3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 x14ac:dyDescent="0.3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 x14ac:dyDescent="0.3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 x14ac:dyDescent="0.3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 x14ac:dyDescent="0.3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 x14ac:dyDescent="0.3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 x14ac:dyDescent="0.3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 x14ac:dyDescent="0.3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 x14ac:dyDescent="0.3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 x14ac:dyDescent="0.3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 x14ac:dyDescent="0.3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 x14ac:dyDescent="0.3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 x14ac:dyDescent="0.3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 x14ac:dyDescent="0.3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 x14ac:dyDescent="0.3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 x14ac:dyDescent="0.3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 x14ac:dyDescent="0.3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 x14ac:dyDescent="0.3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 x14ac:dyDescent="0.3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 x14ac:dyDescent="0.3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 x14ac:dyDescent="0.3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 x14ac:dyDescent="0.3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 x14ac:dyDescent="0.3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 x14ac:dyDescent="0.3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 x14ac:dyDescent="0.3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 x14ac:dyDescent="0.3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 x14ac:dyDescent="0.3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 x14ac:dyDescent="0.3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 x14ac:dyDescent="0.3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 x14ac:dyDescent="0.3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 x14ac:dyDescent="0.3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 x14ac:dyDescent="0.3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 x14ac:dyDescent="0.3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 x14ac:dyDescent="0.3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 x14ac:dyDescent="0.3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 x14ac:dyDescent="0.3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 x14ac:dyDescent="0.3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 x14ac:dyDescent="0.3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 x14ac:dyDescent="0.3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 x14ac:dyDescent="0.3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 x14ac:dyDescent="0.3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 x14ac:dyDescent="0.3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 x14ac:dyDescent="0.3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 x14ac:dyDescent="0.3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 x14ac:dyDescent="0.3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 x14ac:dyDescent="0.3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 x14ac:dyDescent="0.3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 x14ac:dyDescent="0.3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 x14ac:dyDescent="0.3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 x14ac:dyDescent="0.3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 x14ac:dyDescent="0.3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 x14ac:dyDescent="0.3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 x14ac:dyDescent="0.3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 x14ac:dyDescent="0.3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 x14ac:dyDescent="0.3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 x14ac:dyDescent="0.3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 x14ac:dyDescent="0.3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 x14ac:dyDescent="0.3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 x14ac:dyDescent="0.3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 x14ac:dyDescent="0.3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 x14ac:dyDescent="0.3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 x14ac:dyDescent="0.3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 x14ac:dyDescent="0.3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 x14ac:dyDescent="0.3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 x14ac:dyDescent="0.3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 x14ac:dyDescent="0.3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 x14ac:dyDescent="0.3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 x14ac:dyDescent="0.3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 x14ac:dyDescent="0.3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 x14ac:dyDescent="0.3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 x14ac:dyDescent="0.3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 x14ac:dyDescent="0.3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 x14ac:dyDescent="0.3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 x14ac:dyDescent="0.3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 x14ac:dyDescent="0.3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 x14ac:dyDescent="0.3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 x14ac:dyDescent="0.3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 x14ac:dyDescent="0.3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 x14ac:dyDescent="0.3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 x14ac:dyDescent="0.3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 x14ac:dyDescent="0.3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 x14ac:dyDescent="0.3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 x14ac:dyDescent="0.3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 x14ac:dyDescent="0.3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 x14ac:dyDescent="0.3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 x14ac:dyDescent="0.3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 x14ac:dyDescent="0.3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 x14ac:dyDescent="0.3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 x14ac:dyDescent="0.3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 x14ac:dyDescent="0.3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 x14ac:dyDescent="0.3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 x14ac:dyDescent="0.3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 x14ac:dyDescent="0.3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 x14ac:dyDescent="0.3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 x14ac:dyDescent="0.3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 x14ac:dyDescent="0.3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 x14ac:dyDescent="0.3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 x14ac:dyDescent="0.3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 x14ac:dyDescent="0.3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 x14ac:dyDescent="0.3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 x14ac:dyDescent="0.3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 x14ac:dyDescent="0.3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 x14ac:dyDescent="0.3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 x14ac:dyDescent="0.3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 x14ac:dyDescent="0.3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 x14ac:dyDescent="0.3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 x14ac:dyDescent="0.3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 x14ac:dyDescent="0.3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 x14ac:dyDescent="0.3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 x14ac:dyDescent="0.3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 x14ac:dyDescent="0.3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 x14ac:dyDescent="0.3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 x14ac:dyDescent="0.3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 x14ac:dyDescent="0.3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 x14ac:dyDescent="0.3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 x14ac:dyDescent="0.3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 x14ac:dyDescent="0.3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 x14ac:dyDescent="0.3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 x14ac:dyDescent="0.3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 x14ac:dyDescent="0.3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 x14ac:dyDescent="0.3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 x14ac:dyDescent="0.3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 x14ac:dyDescent="0.3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 x14ac:dyDescent="0.3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 x14ac:dyDescent="0.3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 x14ac:dyDescent="0.3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 x14ac:dyDescent="0.3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 x14ac:dyDescent="0.3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 x14ac:dyDescent="0.3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 x14ac:dyDescent="0.3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 x14ac:dyDescent="0.3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 x14ac:dyDescent="0.3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 x14ac:dyDescent="0.3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 x14ac:dyDescent="0.3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 x14ac:dyDescent="0.3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 x14ac:dyDescent="0.3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 x14ac:dyDescent="0.3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 x14ac:dyDescent="0.3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 x14ac:dyDescent="0.3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 x14ac:dyDescent="0.3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 x14ac:dyDescent="0.3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 x14ac:dyDescent="0.3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 x14ac:dyDescent="0.3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 x14ac:dyDescent="0.3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 x14ac:dyDescent="0.3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 x14ac:dyDescent="0.3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 x14ac:dyDescent="0.3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 x14ac:dyDescent="0.3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 x14ac:dyDescent="0.3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 x14ac:dyDescent="0.3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 x14ac:dyDescent="0.3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 x14ac:dyDescent="0.3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 x14ac:dyDescent="0.3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 x14ac:dyDescent="0.3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 x14ac:dyDescent="0.3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 x14ac:dyDescent="0.3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 x14ac:dyDescent="0.3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 x14ac:dyDescent="0.3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 x14ac:dyDescent="0.3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 x14ac:dyDescent="0.3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 x14ac:dyDescent="0.3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 x14ac:dyDescent="0.3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 x14ac:dyDescent="0.3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 x14ac:dyDescent="0.3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 x14ac:dyDescent="0.3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 x14ac:dyDescent="0.3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 x14ac:dyDescent="0.3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 x14ac:dyDescent="0.3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 x14ac:dyDescent="0.3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 x14ac:dyDescent="0.3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 x14ac:dyDescent="0.3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 x14ac:dyDescent="0.3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 x14ac:dyDescent="0.3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 x14ac:dyDescent="0.3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 x14ac:dyDescent="0.3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 x14ac:dyDescent="0.3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 x14ac:dyDescent="0.3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 x14ac:dyDescent="0.3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 x14ac:dyDescent="0.3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 x14ac:dyDescent="0.3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 x14ac:dyDescent="0.3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 x14ac:dyDescent="0.3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 x14ac:dyDescent="0.3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 x14ac:dyDescent="0.3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 x14ac:dyDescent="0.3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 x14ac:dyDescent="0.3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 x14ac:dyDescent="0.3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 x14ac:dyDescent="0.3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 x14ac:dyDescent="0.3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 x14ac:dyDescent="0.3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 x14ac:dyDescent="0.3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 x14ac:dyDescent="0.3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 x14ac:dyDescent="0.3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 x14ac:dyDescent="0.3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 x14ac:dyDescent="0.3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 x14ac:dyDescent="0.3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 x14ac:dyDescent="0.3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 x14ac:dyDescent="0.3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 x14ac:dyDescent="0.3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 x14ac:dyDescent="0.3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 x14ac:dyDescent="0.3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 x14ac:dyDescent="0.3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 x14ac:dyDescent="0.3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 x14ac:dyDescent="0.3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 x14ac:dyDescent="0.3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 x14ac:dyDescent="0.3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 x14ac:dyDescent="0.3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 x14ac:dyDescent="0.3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 x14ac:dyDescent="0.3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 x14ac:dyDescent="0.3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 x14ac:dyDescent="0.3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 x14ac:dyDescent="0.3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 x14ac:dyDescent="0.3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 x14ac:dyDescent="0.3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 x14ac:dyDescent="0.3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 x14ac:dyDescent="0.3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 x14ac:dyDescent="0.3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 x14ac:dyDescent="0.3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 x14ac:dyDescent="0.3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 x14ac:dyDescent="0.3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 x14ac:dyDescent="0.3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 x14ac:dyDescent="0.3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 x14ac:dyDescent="0.3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 x14ac:dyDescent="0.3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 x14ac:dyDescent="0.3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 x14ac:dyDescent="0.3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 x14ac:dyDescent="0.3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 x14ac:dyDescent="0.3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 x14ac:dyDescent="0.3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 x14ac:dyDescent="0.3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 x14ac:dyDescent="0.3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 x14ac:dyDescent="0.3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 x14ac:dyDescent="0.3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 x14ac:dyDescent="0.3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 x14ac:dyDescent="0.3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 x14ac:dyDescent="0.3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 x14ac:dyDescent="0.3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 x14ac:dyDescent="0.3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 x14ac:dyDescent="0.3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 x14ac:dyDescent="0.3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 x14ac:dyDescent="0.3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 x14ac:dyDescent="0.3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 x14ac:dyDescent="0.3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 x14ac:dyDescent="0.3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 x14ac:dyDescent="0.3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 x14ac:dyDescent="0.3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 x14ac:dyDescent="0.3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 x14ac:dyDescent="0.3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 x14ac:dyDescent="0.3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 x14ac:dyDescent="0.3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 x14ac:dyDescent="0.3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 x14ac:dyDescent="0.3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 x14ac:dyDescent="0.3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 x14ac:dyDescent="0.3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 x14ac:dyDescent="0.3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 x14ac:dyDescent="0.3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 x14ac:dyDescent="0.3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 x14ac:dyDescent="0.3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 x14ac:dyDescent="0.3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 x14ac:dyDescent="0.3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 x14ac:dyDescent="0.3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 x14ac:dyDescent="0.3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 x14ac:dyDescent="0.3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 x14ac:dyDescent="0.3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 x14ac:dyDescent="0.3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 x14ac:dyDescent="0.3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 x14ac:dyDescent="0.3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 x14ac:dyDescent="0.3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 x14ac:dyDescent="0.3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 x14ac:dyDescent="0.3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 x14ac:dyDescent="0.3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 x14ac:dyDescent="0.3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 x14ac:dyDescent="0.3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 x14ac:dyDescent="0.3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 x14ac:dyDescent="0.3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 x14ac:dyDescent="0.3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 x14ac:dyDescent="0.3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 x14ac:dyDescent="0.3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 x14ac:dyDescent="0.3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 x14ac:dyDescent="0.3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 x14ac:dyDescent="0.3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 x14ac:dyDescent="0.3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 x14ac:dyDescent="0.3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 x14ac:dyDescent="0.3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 x14ac:dyDescent="0.3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 x14ac:dyDescent="0.3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 x14ac:dyDescent="0.3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 x14ac:dyDescent="0.3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 x14ac:dyDescent="0.3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 x14ac:dyDescent="0.3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 x14ac:dyDescent="0.3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 x14ac:dyDescent="0.3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 x14ac:dyDescent="0.3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 x14ac:dyDescent="0.3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 x14ac:dyDescent="0.3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 x14ac:dyDescent="0.3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 x14ac:dyDescent="0.3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 x14ac:dyDescent="0.3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 x14ac:dyDescent="0.3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 x14ac:dyDescent="0.3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 x14ac:dyDescent="0.3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 x14ac:dyDescent="0.3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 x14ac:dyDescent="0.3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 x14ac:dyDescent="0.3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 x14ac:dyDescent="0.3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 x14ac:dyDescent="0.3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 x14ac:dyDescent="0.3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 x14ac:dyDescent="0.3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 x14ac:dyDescent="0.3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 x14ac:dyDescent="0.3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 x14ac:dyDescent="0.3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 x14ac:dyDescent="0.3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 x14ac:dyDescent="0.3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 x14ac:dyDescent="0.3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 x14ac:dyDescent="0.3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 x14ac:dyDescent="0.3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 x14ac:dyDescent="0.3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 x14ac:dyDescent="0.3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 x14ac:dyDescent="0.3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 x14ac:dyDescent="0.3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 x14ac:dyDescent="0.3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 x14ac:dyDescent="0.3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 x14ac:dyDescent="0.3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 x14ac:dyDescent="0.3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 x14ac:dyDescent="0.3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 x14ac:dyDescent="0.3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 x14ac:dyDescent="0.3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 x14ac:dyDescent="0.3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 x14ac:dyDescent="0.3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 x14ac:dyDescent="0.3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 x14ac:dyDescent="0.3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 x14ac:dyDescent="0.3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 x14ac:dyDescent="0.3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 x14ac:dyDescent="0.3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 x14ac:dyDescent="0.3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 x14ac:dyDescent="0.3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 x14ac:dyDescent="0.3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 x14ac:dyDescent="0.3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 x14ac:dyDescent="0.3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 x14ac:dyDescent="0.3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 x14ac:dyDescent="0.3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 x14ac:dyDescent="0.3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 x14ac:dyDescent="0.3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 x14ac:dyDescent="0.3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 x14ac:dyDescent="0.3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 x14ac:dyDescent="0.3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 x14ac:dyDescent="0.3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 x14ac:dyDescent="0.3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 x14ac:dyDescent="0.3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 x14ac:dyDescent="0.3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 x14ac:dyDescent="0.3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 x14ac:dyDescent="0.3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 x14ac:dyDescent="0.3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 x14ac:dyDescent="0.3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 x14ac:dyDescent="0.3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 x14ac:dyDescent="0.3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 x14ac:dyDescent="0.3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 x14ac:dyDescent="0.3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 x14ac:dyDescent="0.3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 x14ac:dyDescent="0.3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 x14ac:dyDescent="0.3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 x14ac:dyDescent="0.3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 x14ac:dyDescent="0.3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 x14ac:dyDescent="0.3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 x14ac:dyDescent="0.3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 x14ac:dyDescent="0.3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 x14ac:dyDescent="0.3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 x14ac:dyDescent="0.3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 x14ac:dyDescent="0.3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 x14ac:dyDescent="0.3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 x14ac:dyDescent="0.3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 x14ac:dyDescent="0.3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 x14ac:dyDescent="0.3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 x14ac:dyDescent="0.3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 x14ac:dyDescent="0.3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 x14ac:dyDescent="0.3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 x14ac:dyDescent="0.3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 x14ac:dyDescent="0.3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 x14ac:dyDescent="0.3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 x14ac:dyDescent="0.3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 x14ac:dyDescent="0.3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 x14ac:dyDescent="0.3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 x14ac:dyDescent="0.3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 x14ac:dyDescent="0.3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 x14ac:dyDescent="0.3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 x14ac:dyDescent="0.3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 x14ac:dyDescent="0.3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 x14ac:dyDescent="0.3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 x14ac:dyDescent="0.3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 x14ac:dyDescent="0.3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 x14ac:dyDescent="0.3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 x14ac:dyDescent="0.3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 x14ac:dyDescent="0.3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 x14ac:dyDescent="0.3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 x14ac:dyDescent="0.3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 x14ac:dyDescent="0.3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 x14ac:dyDescent="0.3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 x14ac:dyDescent="0.3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 x14ac:dyDescent="0.3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 x14ac:dyDescent="0.3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 x14ac:dyDescent="0.3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 x14ac:dyDescent="0.3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 x14ac:dyDescent="0.3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 x14ac:dyDescent="0.3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 x14ac:dyDescent="0.3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 x14ac:dyDescent="0.3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 x14ac:dyDescent="0.3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 x14ac:dyDescent="0.3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 x14ac:dyDescent="0.3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 x14ac:dyDescent="0.3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 x14ac:dyDescent="0.3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 x14ac:dyDescent="0.3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 x14ac:dyDescent="0.3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 x14ac:dyDescent="0.3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 x14ac:dyDescent="0.3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 x14ac:dyDescent="0.3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 x14ac:dyDescent="0.3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 x14ac:dyDescent="0.3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 x14ac:dyDescent="0.3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 x14ac:dyDescent="0.3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 x14ac:dyDescent="0.3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 x14ac:dyDescent="0.3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 x14ac:dyDescent="0.3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 x14ac:dyDescent="0.3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 x14ac:dyDescent="0.3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 x14ac:dyDescent="0.3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 x14ac:dyDescent="0.3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 x14ac:dyDescent="0.3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 x14ac:dyDescent="0.3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 x14ac:dyDescent="0.3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 x14ac:dyDescent="0.3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 x14ac:dyDescent="0.3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 x14ac:dyDescent="0.3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 x14ac:dyDescent="0.3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 x14ac:dyDescent="0.3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 x14ac:dyDescent="0.3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 x14ac:dyDescent="0.3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 x14ac:dyDescent="0.3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 x14ac:dyDescent="0.3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 x14ac:dyDescent="0.3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 x14ac:dyDescent="0.3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 x14ac:dyDescent="0.3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 x14ac:dyDescent="0.3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 x14ac:dyDescent="0.3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 x14ac:dyDescent="0.3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 x14ac:dyDescent="0.3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 x14ac:dyDescent="0.3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 x14ac:dyDescent="0.3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 x14ac:dyDescent="0.3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 x14ac:dyDescent="0.3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 x14ac:dyDescent="0.3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 x14ac:dyDescent="0.3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 x14ac:dyDescent="0.3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 x14ac:dyDescent="0.3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 x14ac:dyDescent="0.3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 x14ac:dyDescent="0.3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 x14ac:dyDescent="0.3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 x14ac:dyDescent="0.3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 x14ac:dyDescent="0.3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 x14ac:dyDescent="0.3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 x14ac:dyDescent="0.3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 x14ac:dyDescent="0.3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 x14ac:dyDescent="0.3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 x14ac:dyDescent="0.3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 x14ac:dyDescent="0.3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 x14ac:dyDescent="0.3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 x14ac:dyDescent="0.3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 x14ac:dyDescent="0.3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 x14ac:dyDescent="0.3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 x14ac:dyDescent="0.3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 x14ac:dyDescent="0.3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 x14ac:dyDescent="0.3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 x14ac:dyDescent="0.3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 x14ac:dyDescent="0.3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 x14ac:dyDescent="0.3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 x14ac:dyDescent="0.3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 x14ac:dyDescent="0.3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 x14ac:dyDescent="0.3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 x14ac:dyDescent="0.3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 x14ac:dyDescent="0.3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 x14ac:dyDescent="0.3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 x14ac:dyDescent="0.3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 x14ac:dyDescent="0.3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 x14ac:dyDescent="0.3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 x14ac:dyDescent="0.3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 x14ac:dyDescent="0.3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 x14ac:dyDescent="0.3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 x14ac:dyDescent="0.3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 x14ac:dyDescent="0.3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 x14ac:dyDescent="0.3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 x14ac:dyDescent="0.3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 x14ac:dyDescent="0.3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 x14ac:dyDescent="0.3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 x14ac:dyDescent="0.3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 x14ac:dyDescent="0.3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 x14ac:dyDescent="0.3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 x14ac:dyDescent="0.3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 x14ac:dyDescent="0.3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 x14ac:dyDescent="0.3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 x14ac:dyDescent="0.3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 x14ac:dyDescent="0.3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 x14ac:dyDescent="0.3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 x14ac:dyDescent="0.3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 x14ac:dyDescent="0.3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 x14ac:dyDescent="0.3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 x14ac:dyDescent="0.3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 x14ac:dyDescent="0.3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 x14ac:dyDescent="0.3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 x14ac:dyDescent="0.3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 x14ac:dyDescent="0.3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 x14ac:dyDescent="0.3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 x14ac:dyDescent="0.3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 x14ac:dyDescent="0.3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 x14ac:dyDescent="0.3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 x14ac:dyDescent="0.3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 x14ac:dyDescent="0.3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 x14ac:dyDescent="0.3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 x14ac:dyDescent="0.3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 x14ac:dyDescent="0.3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 x14ac:dyDescent="0.3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 x14ac:dyDescent="0.3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 x14ac:dyDescent="0.3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 x14ac:dyDescent="0.3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 x14ac:dyDescent="0.3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 x14ac:dyDescent="0.3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 x14ac:dyDescent="0.3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 x14ac:dyDescent="0.3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 x14ac:dyDescent="0.3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 x14ac:dyDescent="0.3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 x14ac:dyDescent="0.3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 x14ac:dyDescent="0.3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 x14ac:dyDescent="0.3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 x14ac:dyDescent="0.3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 x14ac:dyDescent="0.3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 x14ac:dyDescent="0.3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 x14ac:dyDescent="0.3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 x14ac:dyDescent="0.3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 x14ac:dyDescent="0.3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 x14ac:dyDescent="0.3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 x14ac:dyDescent="0.3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 x14ac:dyDescent="0.3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 x14ac:dyDescent="0.3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 x14ac:dyDescent="0.3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 x14ac:dyDescent="0.3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 x14ac:dyDescent="0.3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 x14ac:dyDescent="0.3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 x14ac:dyDescent="0.3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 x14ac:dyDescent="0.3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 x14ac:dyDescent="0.3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 x14ac:dyDescent="0.3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 x14ac:dyDescent="0.3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 x14ac:dyDescent="0.3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 x14ac:dyDescent="0.3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 x14ac:dyDescent="0.3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 x14ac:dyDescent="0.3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 x14ac:dyDescent="0.3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 x14ac:dyDescent="0.3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 x14ac:dyDescent="0.3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 x14ac:dyDescent="0.3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 x14ac:dyDescent="0.3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 x14ac:dyDescent="0.3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 x14ac:dyDescent="0.3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 x14ac:dyDescent="0.3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 x14ac:dyDescent="0.3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 x14ac:dyDescent="0.3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 x14ac:dyDescent="0.3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 x14ac:dyDescent="0.3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 x14ac:dyDescent="0.3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 x14ac:dyDescent="0.3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 x14ac:dyDescent="0.3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 x14ac:dyDescent="0.3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 x14ac:dyDescent="0.3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 x14ac:dyDescent="0.3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 x14ac:dyDescent="0.3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 x14ac:dyDescent="0.3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 x14ac:dyDescent="0.3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 x14ac:dyDescent="0.3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 x14ac:dyDescent="0.3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 x14ac:dyDescent="0.3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 x14ac:dyDescent="0.3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 x14ac:dyDescent="0.3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 x14ac:dyDescent="0.3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 x14ac:dyDescent="0.3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 x14ac:dyDescent="0.3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 x14ac:dyDescent="0.3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 x14ac:dyDescent="0.3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 x14ac:dyDescent="0.3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 x14ac:dyDescent="0.3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 x14ac:dyDescent="0.3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 x14ac:dyDescent="0.3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 x14ac:dyDescent="0.3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 x14ac:dyDescent="0.3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 x14ac:dyDescent="0.3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 x14ac:dyDescent="0.3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 x14ac:dyDescent="0.3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 x14ac:dyDescent="0.3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 x14ac:dyDescent="0.3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 x14ac:dyDescent="0.3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 x14ac:dyDescent="0.3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 x14ac:dyDescent="0.3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 x14ac:dyDescent="0.3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 x14ac:dyDescent="0.3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 x14ac:dyDescent="0.3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 x14ac:dyDescent="0.3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 x14ac:dyDescent="0.3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 x14ac:dyDescent="0.3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 x14ac:dyDescent="0.3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 x14ac:dyDescent="0.3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 x14ac:dyDescent="0.3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 x14ac:dyDescent="0.3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 x14ac:dyDescent="0.3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 x14ac:dyDescent="0.3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 x14ac:dyDescent="0.3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 x14ac:dyDescent="0.3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 x14ac:dyDescent="0.3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 x14ac:dyDescent="0.3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 x14ac:dyDescent="0.3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 x14ac:dyDescent="0.3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 x14ac:dyDescent="0.3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 x14ac:dyDescent="0.3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 x14ac:dyDescent="0.3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 x14ac:dyDescent="0.3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 x14ac:dyDescent="0.3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 x14ac:dyDescent="0.3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 x14ac:dyDescent="0.3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 x14ac:dyDescent="0.3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 x14ac:dyDescent="0.3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 x14ac:dyDescent="0.3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 x14ac:dyDescent="0.3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 x14ac:dyDescent="0.3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 x14ac:dyDescent="0.3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 x14ac:dyDescent="0.3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 x14ac:dyDescent="0.3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 x14ac:dyDescent="0.3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 x14ac:dyDescent="0.3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 x14ac:dyDescent="0.3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 x14ac:dyDescent="0.3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 x14ac:dyDescent="0.3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 x14ac:dyDescent="0.3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 x14ac:dyDescent="0.3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 x14ac:dyDescent="0.3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 x14ac:dyDescent="0.3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 x14ac:dyDescent="0.3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 x14ac:dyDescent="0.3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 x14ac:dyDescent="0.3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 x14ac:dyDescent="0.3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 x14ac:dyDescent="0.3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 x14ac:dyDescent="0.3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 x14ac:dyDescent="0.3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 x14ac:dyDescent="0.3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 x14ac:dyDescent="0.3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 x14ac:dyDescent="0.3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 x14ac:dyDescent="0.3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 x14ac:dyDescent="0.3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 x14ac:dyDescent="0.3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 x14ac:dyDescent="0.3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 x14ac:dyDescent="0.3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 x14ac:dyDescent="0.3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 x14ac:dyDescent="0.3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 x14ac:dyDescent="0.3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 x14ac:dyDescent="0.3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 x14ac:dyDescent="0.3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 x14ac:dyDescent="0.3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 x14ac:dyDescent="0.3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 x14ac:dyDescent="0.3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 x14ac:dyDescent="0.3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 x14ac:dyDescent="0.3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 x14ac:dyDescent="0.3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 x14ac:dyDescent="0.3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 x14ac:dyDescent="0.3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 x14ac:dyDescent="0.3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 x14ac:dyDescent="0.3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 x14ac:dyDescent="0.3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 x14ac:dyDescent="0.3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 x14ac:dyDescent="0.3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 x14ac:dyDescent="0.3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 x14ac:dyDescent="0.3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 x14ac:dyDescent="0.3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 x14ac:dyDescent="0.3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 x14ac:dyDescent="0.3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 x14ac:dyDescent="0.3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 x14ac:dyDescent="0.3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 x14ac:dyDescent="0.3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 x14ac:dyDescent="0.3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 x14ac:dyDescent="0.3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 x14ac:dyDescent="0.3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 x14ac:dyDescent="0.3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 x14ac:dyDescent="0.3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 x14ac:dyDescent="0.3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 x14ac:dyDescent="0.3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 x14ac:dyDescent="0.3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 x14ac:dyDescent="0.3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 x14ac:dyDescent="0.3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 x14ac:dyDescent="0.3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 x14ac:dyDescent="0.3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 x14ac:dyDescent="0.3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 x14ac:dyDescent="0.3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 x14ac:dyDescent="0.3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 x14ac:dyDescent="0.3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 x14ac:dyDescent="0.3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 x14ac:dyDescent="0.3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 x14ac:dyDescent="0.3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 x14ac:dyDescent="0.3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 x14ac:dyDescent="0.3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 x14ac:dyDescent="0.3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 x14ac:dyDescent="0.3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 x14ac:dyDescent="0.3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 x14ac:dyDescent="0.3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 x14ac:dyDescent="0.3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 x14ac:dyDescent="0.3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 x14ac:dyDescent="0.3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 x14ac:dyDescent="0.3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 x14ac:dyDescent="0.3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 x14ac:dyDescent="0.3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 x14ac:dyDescent="0.3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 x14ac:dyDescent="0.3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 x14ac:dyDescent="0.3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 x14ac:dyDescent="0.3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 x14ac:dyDescent="0.3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 x14ac:dyDescent="0.3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 x14ac:dyDescent="0.3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 x14ac:dyDescent="0.3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 x14ac:dyDescent="0.3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 x14ac:dyDescent="0.3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 x14ac:dyDescent="0.3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 x14ac:dyDescent="0.3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 x14ac:dyDescent="0.3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 x14ac:dyDescent="0.3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 x14ac:dyDescent="0.3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 x14ac:dyDescent="0.3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 x14ac:dyDescent="0.3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 x14ac:dyDescent="0.3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 x14ac:dyDescent="0.3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 x14ac:dyDescent="0.3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 x14ac:dyDescent="0.3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 x14ac:dyDescent="0.3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 x14ac:dyDescent="0.3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 x14ac:dyDescent="0.3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 x14ac:dyDescent="0.3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 x14ac:dyDescent="0.3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 x14ac:dyDescent="0.3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 x14ac:dyDescent="0.3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 x14ac:dyDescent="0.3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 x14ac:dyDescent="0.3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 x14ac:dyDescent="0.3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 x14ac:dyDescent="0.3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 x14ac:dyDescent="0.3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 x14ac:dyDescent="0.3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 x14ac:dyDescent="0.3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 x14ac:dyDescent="0.3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 x14ac:dyDescent="0.3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 x14ac:dyDescent="0.3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 x14ac:dyDescent="0.3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 x14ac:dyDescent="0.3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 x14ac:dyDescent="0.3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 x14ac:dyDescent="0.3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 x14ac:dyDescent="0.3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 x14ac:dyDescent="0.3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 x14ac:dyDescent="0.3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 x14ac:dyDescent="0.3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 x14ac:dyDescent="0.3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 x14ac:dyDescent="0.3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 x14ac:dyDescent="0.3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 x14ac:dyDescent="0.3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 x14ac:dyDescent="0.3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 x14ac:dyDescent="0.3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 x14ac:dyDescent="0.3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 x14ac:dyDescent="0.3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 x14ac:dyDescent="0.3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 x14ac:dyDescent="0.3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 x14ac:dyDescent="0.3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 x14ac:dyDescent="0.3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 x14ac:dyDescent="0.3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 x14ac:dyDescent="0.3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 x14ac:dyDescent="0.3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 x14ac:dyDescent="0.3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 x14ac:dyDescent="0.3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 x14ac:dyDescent="0.3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 x14ac:dyDescent="0.3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 x14ac:dyDescent="0.3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 x14ac:dyDescent="0.3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 x14ac:dyDescent="0.3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 x14ac:dyDescent="0.3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 x14ac:dyDescent="0.3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 x14ac:dyDescent="0.3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 x14ac:dyDescent="0.3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 x14ac:dyDescent="0.3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 x14ac:dyDescent="0.3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 x14ac:dyDescent="0.3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 x14ac:dyDescent="0.3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 x14ac:dyDescent="0.3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 x14ac:dyDescent="0.3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 x14ac:dyDescent="0.3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 x14ac:dyDescent="0.3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 x14ac:dyDescent="0.3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 x14ac:dyDescent="0.3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 x14ac:dyDescent="0.3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 x14ac:dyDescent="0.3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 x14ac:dyDescent="0.3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 x14ac:dyDescent="0.3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 x14ac:dyDescent="0.3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 x14ac:dyDescent="0.3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 x14ac:dyDescent="0.3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 x14ac:dyDescent="0.3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 x14ac:dyDescent="0.3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 x14ac:dyDescent="0.3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 x14ac:dyDescent="0.3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 x14ac:dyDescent="0.3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 x14ac:dyDescent="0.3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 x14ac:dyDescent="0.3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 x14ac:dyDescent="0.3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 x14ac:dyDescent="0.3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 x14ac:dyDescent="0.3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 x14ac:dyDescent="0.3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 x14ac:dyDescent="0.3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 x14ac:dyDescent="0.3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 x14ac:dyDescent="0.3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 x14ac:dyDescent="0.3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 x14ac:dyDescent="0.3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 x14ac:dyDescent="0.3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 x14ac:dyDescent="0.3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 x14ac:dyDescent="0.3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 x14ac:dyDescent="0.3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 x14ac:dyDescent="0.3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 x14ac:dyDescent="0.3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 x14ac:dyDescent="0.3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 x14ac:dyDescent="0.3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 x14ac:dyDescent="0.3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 x14ac:dyDescent="0.3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 x14ac:dyDescent="0.3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 x14ac:dyDescent="0.3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 x14ac:dyDescent="0.3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 x14ac:dyDescent="0.3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 x14ac:dyDescent="0.3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 x14ac:dyDescent="0.3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 x14ac:dyDescent="0.3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 x14ac:dyDescent="0.3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 x14ac:dyDescent="0.3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 x14ac:dyDescent="0.3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 x14ac:dyDescent="0.3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 x14ac:dyDescent="0.3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 x14ac:dyDescent="0.3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 x14ac:dyDescent="0.3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 x14ac:dyDescent="0.3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 x14ac:dyDescent="0.3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 x14ac:dyDescent="0.3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 x14ac:dyDescent="0.3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 x14ac:dyDescent="0.3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 x14ac:dyDescent="0.3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 x14ac:dyDescent="0.3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 x14ac:dyDescent="0.3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 x14ac:dyDescent="0.3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 x14ac:dyDescent="0.3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 x14ac:dyDescent="0.3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 x14ac:dyDescent="0.3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 x14ac:dyDescent="0.3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 x14ac:dyDescent="0.3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 x14ac:dyDescent="0.3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 x14ac:dyDescent="0.3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 x14ac:dyDescent="0.3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 x14ac:dyDescent="0.3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 x14ac:dyDescent="0.3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 x14ac:dyDescent="0.3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 x14ac:dyDescent="0.3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 x14ac:dyDescent="0.3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 x14ac:dyDescent="0.3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 x14ac:dyDescent="0.3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 x14ac:dyDescent="0.3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 x14ac:dyDescent="0.3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 x14ac:dyDescent="0.3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 x14ac:dyDescent="0.3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 x14ac:dyDescent="0.3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 x14ac:dyDescent="0.3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 x14ac:dyDescent="0.3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 x14ac:dyDescent="0.3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 x14ac:dyDescent="0.3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 x14ac:dyDescent="0.3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 x14ac:dyDescent="0.3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 x14ac:dyDescent="0.3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 x14ac:dyDescent="0.3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 x14ac:dyDescent="0.3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 x14ac:dyDescent="0.3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 x14ac:dyDescent="0.3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 x14ac:dyDescent="0.3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 x14ac:dyDescent="0.3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 x14ac:dyDescent="0.3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 x14ac:dyDescent="0.3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 x14ac:dyDescent="0.3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 x14ac:dyDescent="0.3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 x14ac:dyDescent="0.3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 x14ac:dyDescent="0.3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 x14ac:dyDescent="0.3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 x14ac:dyDescent="0.3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 x14ac:dyDescent="0.3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 x14ac:dyDescent="0.3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 x14ac:dyDescent="0.3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 x14ac:dyDescent="0.3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 x14ac:dyDescent="0.3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 x14ac:dyDescent="0.3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 x14ac:dyDescent="0.3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 x14ac:dyDescent="0.3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 x14ac:dyDescent="0.3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 x14ac:dyDescent="0.3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 x14ac:dyDescent="0.3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 x14ac:dyDescent="0.3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 x14ac:dyDescent="0.3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 x14ac:dyDescent="0.3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 x14ac:dyDescent="0.3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 x14ac:dyDescent="0.3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 x14ac:dyDescent="0.3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 x14ac:dyDescent="0.3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 x14ac:dyDescent="0.3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 x14ac:dyDescent="0.3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 x14ac:dyDescent="0.3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 x14ac:dyDescent="0.3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 x14ac:dyDescent="0.3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 x14ac:dyDescent="0.3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 x14ac:dyDescent="0.3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 x14ac:dyDescent="0.3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 x14ac:dyDescent="0.3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 x14ac:dyDescent="0.3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 x14ac:dyDescent="0.3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 x14ac:dyDescent="0.3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 x14ac:dyDescent="0.3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 x14ac:dyDescent="0.3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 x14ac:dyDescent="0.3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 x14ac:dyDescent="0.3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 x14ac:dyDescent="0.3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 x14ac:dyDescent="0.3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 x14ac:dyDescent="0.3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 x14ac:dyDescent="0.3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 x14ac:dyDescent="0.3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 x14ac:dyDescent="0.3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 x14ac:dyDescent="0.3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 x14ac:dyDescent="0.3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 x14ac:dyDescent="0.3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 x14ac:dyDescent="0.3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 x14ac:dyDescent="0.3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 x14ac:dyDescent="0.3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 x14ac:dyDescent="0.3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 x14ac:dyDescent="0.3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 x14ac:dyDescent="0.3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 x14ac:dyDescent="0.3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 x14ac:dyDescent="0.3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 x14ac:dyDescent="0.3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 x14ac:dyDescent="0.3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 x14ac:dyDescent="0.3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 x14ac:dyDescent="0.3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 x14ac:dyDescent="0.3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 x14ac:dyDescent="0.3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 x14ac:dyDescent="0.3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 x14ac:dyDescent="0.3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 x14ac:dyDescent="0.3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 x14ac:dyDescent="0.3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 x14ac:dyDescent="0.3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 x14ac:dyDescent="0.3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 x14ac:dyDescent="0.3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 x14ac:dyDescent="0.3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 x14ac:dyDescent="0.3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 x14ac:dyDescent="0.3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 x14ac:dyDescent="0.3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 x14ac:dyDescent="0.3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 x14ac:dyDescent="0.3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 x14ac:dyDescent="0.3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 x14ac:dyDescent="0.3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 x14ac:dyDescent="0.3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 x14ac:dyDescent="0.3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 x14ac:dyDescent="0.3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 x14ac:dyDescent="0.3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 x14ac:dyDescent="0.3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 x14ac:dyDescent="0.3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 x14ac:dyDescent="0.3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 x14ac:dyDescent="0.3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 x14ac:dyDescent="0.3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 x14ac:dyDescent="0.3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 x14ac:dyDescent="0.3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 x14ac:dyDescent="0.3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 x14ac:dyDescent="0.3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 x14ac:dyDescent="0.3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 x14ac:dyDescent="0.3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 x14ac:dyDescent="0.3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 x14ac:dyDescent="0.3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 x14ac:dyDescent="0.3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 x14ac:dyDescent="0.3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 x14ac:dyDescent="0.3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 x14ac:dyDescent="0.3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 x14ac:dyDescent="0.3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 x14ac:dyDescent="0.3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 x14ac:dyDescent="0.3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 x14ac:dyDescent="0.3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 x14ac:dyDescent="0.3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 x14ac:dyDescent="0.3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 x14ac:dyDescent="0.3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 x14ac:dyDescent="0.3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 x14ac:dyDescent="0.3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 x14ac:dyDescent="0.3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 x14ac:dyDescent="0.3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 x14ac:dyDescent="0.3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 x14ac:dyDescent="0.3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 x14ac:dyDescent="0.3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 x14ac:dyDescent="0.3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 x14ac:dyDescent="0.3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 x14ac:dyDescent="0.3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 x14ac:dyDescent="0.3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 x14ac:dyDescent="0.3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 x14ac:dyDescent="0.3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 x14ac:dyDescent="0.3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 x14ac:dyDescent="0.3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 x14ac:dyDescent="0.3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 x14ac:dyDescent="0.3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 x14ac:dyDescent="0.3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 x14ac:dyDescent="0.3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 x14ac:dyDescent="0.3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 x14ac:dyDescent="0.3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 x14ac:dyDescent="0.3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 x14ac:dyDescent="0.3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 x14ac:dyDescent="0.3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 x14ac:dyDescent="0.3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 x14ac:dyDescent="0.3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 x14ac:dyDescent="0.3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 x14ac:dyDescent="0.3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 x14ac:dyDescent="0.3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 x14ac:dyDescent="0.3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 x14ac:dyDescent="0.3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 x14ac:dyDescent="0.3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 x14ac:dyDescent="0.3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 x14ac:dyDescent="0.3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 x14ac:dyDescent="0.3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 x14ac:dyDescent="0.3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 x14ac:dyDescent="0.3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 x14ac:dyDescent="0.3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 x14ac:dyDescent="0.3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 x14ac:dyDescent="0.3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 x14ac:dyDescent="0.3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 x14ac:dyDescent="0.3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 x14ac:dyDescent="0.3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 x14ac:dyDescent="0.3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 x14ac:dyDescent="0.3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 x14ac:dyDescent="0.3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 x14ac:dyDescent="0.3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 x14ac:dyDescent="0.3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 x14ac:dyDescent="0.3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 x14ac:dyDescent="0.3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 x14ac:dyDescent="0.3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 x14ac:dyDescent="0.3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 x14ac:dyDescent="0.3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 x14ac:dyDescent="0.3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 x14ac:dyDescent="0.3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 x14ac:dyDescent="0.3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 x14ac:dyDescent="0.3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 x14ac:dyDescent="0.3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 x14ac:dyDescent="0.3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 x14ac:dyDescent="0.3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 x14ac:dyDescent="0.3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 x14ac:dyDescent="0.3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 x14ac:dyDescent="0.3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 x14ac:dyDescent="0.3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 x14ac:dyDescent="0.3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 x14ac:dyDescent="0.3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 x14ac:dyDescent="0.3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 x14ac:dyDescent="0.3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 x14ac:dyDescent="0.3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 x14ac:dyDescent="0.3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 x14ac:dyDescent="0.3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 x14ac:dyDescent="0.3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 x14ac:dyDescent="0.3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 x14ac:dyDescent="0.3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 x14ac:dyDescent="0.3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 x14ac:dyDescent="0.3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 x14ac:dyDescent="0.3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 x14ac:dyDescent="0.3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 x14ac:dyDescent="0.3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 x14ac:dyDescent="0.3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 x14ac:dyDescent="0.3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 x14ac:dyDescent="0.3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 x14ac:dyDescent="0.3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 x14ac:dyDescent="0.3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 x14ac:dyDescent="0.3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 x14ac:dyDescent="0.3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 x14ac:dyDescent="0.3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 x14ac:dyDescent="0.3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 x14ac:dyDescent="0.3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 x14ac:dyDescent="0.3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 x14ac:dyDescent="0.3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 x14ac:dyDescent="0.3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 x14ac:dyDescent="0.3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 x14ac:dyDescent="0.3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 x14ac:dyDescent="0.3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 x14ac:dyDescent="0.3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 x14ac:dyDescent="0.3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 x14ac:dyDescent="0.3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 x14ac:dyDescent="0.3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 x14ac:dyDescent="0.3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 x14ac:dyDescent="0.3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 x14ac:dyDescent="0.3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 x14ac:dyDescent="0.3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 x14ac:dyDescent="0.3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 x14ac:dyDescent="0.3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 x14ac:dyDescent="0.3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 x14ac:dyDescent="0.3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 x14ac:dyDescent="0.3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 x14ac:dyDescent="0.3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 x14ac:dyDescent="0.3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 x14ac:dyDescent="0.3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 x14ac:dyDescent="0.3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 x14ac:dyDescent="0.3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 x14ac:dyDescent="0.3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 x14ac:dyDescent="0.3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 x14ac:dyDescent="0.3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 x14ac:dyDescent="0.3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 x14ac:dyDescent="0.3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 x14ac:dyDescent="0.3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 x14ac:dyDescent="0.3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 x14ac:dyDescent="0.3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 x14ac:dyDescent="0.3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 x14ac:dyDescent="0.3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 x14ac:dyDescent="0.3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 x14ac:dyDescent="0.3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 x14ac:dyDescent="0.3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 x14ac:dyDescent="0.3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 x14ac:dyDescent="0.3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 x14ac:dyDescent="0.3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 x14ac:dyDescent="0.3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 x14ac:dyDescent="0.3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 x14ac:dyDescent="0.3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 x14ac:dyDescent="0.3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 x14ac:dyDescent="0.3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 x14ac:dyDescent="0.3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 x14ac:dyDescent="0.3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 x14ac:dyDescent="0.3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 x14ac:dyDescent="0.3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 x14ac:dyDescent="0.3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 x14ac:dyDescent="0.3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 x14ac:dyDescent="0.3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 x14ac:dyDescent="0.3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 x14ac:dyDescent="0.3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 x14ac:dyDescent="0.3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 x14ac:dyDescent="0.3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 x14ac:dyDescent="0.3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 x14ac:dyDescent="0.3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 x14ac:dyDescent="0.3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 x14ac:dyDescent="0.3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 x14ac:dyDescent="0.3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 x14ac:dyDescent="0.3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 x14ac:dyDescent="0.3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 x14ac:dyDescent="0.3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 x14ac:dyDescent="0.3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 x14ac:dyDescent="0.3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 x14ac:dyDescent="0.3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 x14ac:dyDescent="0.3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 x14ac:dyDescent="0.3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 x14ac:dyDescent="0.3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 x14ac:dyDescent="0.3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 x14ac:dyDescent="0.3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 x14ac:dyDescent="0.3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 x14ac:dyDescent="0.3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 x14ac:dyDescent="0.3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 x14ac:dyDescent="0.3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 x14ac:dyDescent="0.3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 x14ac:dyDescent="0.3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 x14ac:dyDescent="0.3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 x14ac:dyDescent="0.3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 x14ac:dyDescent="0.3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 x14ac:dyDescent="0.3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 x14ac:dyDescent="0.3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 x14ac:dyDescent="0.3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 x14ac:dyDescent="0.3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 x14ac:dyDescent="0.3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 x14ac:dyDescent="0.3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 x14ac:dyDescent="0.3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 x14ac:dyDescent="0.3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 x14ac:dyDescent="0.3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 x14ac:dyDescent="0.3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 x14ac:dyDescent="0.3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 x14ac:dyDescent="0.3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 x14ac:dyDescent="0.3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 x14ac:dyDescent="0.3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 x14ac:dyDescent="0.3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 x14ac:dyDescent="0.3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 x14ac:dyDescent="0.3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 x14ac:dyDescent="0.3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 x14ac:dyDescent="0.3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 x14ac:dyDescent="0.3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 x14ac:dyDescent="0.3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 x14ac:dyDescent="0.3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 x14ac:dyDescent="0.3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 x14ac:dyDescent="0.3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 x14ac:dyDescent="0.3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 x14ac:dyDescent="0.3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 x14ac:dyDescent="0.3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 x14ac:dyDescent="0.3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 x14ac:dyDescent="0.3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 x14ac:dyDescent="0.3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 x14ac:dyDescent="0.3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 x14ac:dyDescent="0.3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 x14ac:dyDescent="0.3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 x14ac:dyDescent="0.3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 x14ac:dyDescent="0.3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 x14ac:dyDescent="0.3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 x14ac:dyDescent="0.3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 x14ac:dyDescent="0.3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 x14ac:dyDescent="0.3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 x14ac:dyDescent="0.3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 x14ac:dyDescent="0.3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 x14ac:dyDescent="0.3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 x14ac:dyDescent="0.3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 x14ac:dyDescent="0.3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 x14ac:dyDescent="0.3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 x14ac:dyDescent="0.3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 x14ac:dyDescent="0.3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 x14ac:dyDescent="0.3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 x14ac:dyDescent="0.3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 x14ac:dyDescent="0.3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 x14ac:dyDescent="0.3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 x14ac:dyDescent="0.3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 x14ac:dyDescent="0.3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 x14ac:dyDescent="0.3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 x14ac:dyDescent="0.3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 x14ac:dyDescent="0.3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 x14ac:dyDescent="0.3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 x14ac:dyDescent="0.3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 x14ac:dyDescent="0.3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 x14ac:dyDescent="0.3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 x14ac:dyDescent="0.3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 x14ac:dyDescent="0.3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 x14ac:dyDescent="0.3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 x14ac:dyDescent="0.3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 x14ac:dyDescent="0.3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 x14ac:dyDescent="0.3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 x14ac:dyDescent="0.3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 x14ac:dyDescent="0.3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 x14ac:dyDescent="0.3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 x14ac:dyDescent="0.3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 x14ac:dyDescent="0.3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 x14ac:dyDescent="0.3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 x14ac:dyDescent="0.3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 x14ac:dyDescent="0.3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 x14ac:dyDescent="0.3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 x14ac:dyDescent="0.3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 x14ac:dyDescent="0.3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 x14ac:dyDescent="0.3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 x14ac:dyDescent="0.3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 x14ac:dyDescent="0.3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 x14ac:dyDescent="0.3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 x14ac:dyDescent="0.3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 x14ac:dyDescent="0.3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 x14ac:dyDescent="0.3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 x14ac:dyDescent="0.3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 x14ac:dyDescent="0.3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 x14ac:dyDescent="0.3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 x14ac:dyDescent="0.3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 x14ac:dyDescent="0.3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 x14ac:dyDescent="0.3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 x14ac:dyDescent="0.3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 x14ac:dyDescent="0.3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 x14ac:dyDescent="0.3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 x14ac:dyDescent="0.3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 x14ac:dyDescent="0.3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 x14ac:dyDescent="0.3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 x14ac:dyDescent="0.3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 x14ac:dyDescent="0.3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 x14ac:dyDescent="0.3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 x14ac:dyDescent="0.3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 x14ac:dyDescent="0.3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 x14ac:dyDescent="0.3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 x14ac:dyDescent="0.3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 x14ac:dyDescent="0.3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 x14ac:dyDescent="0.3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 x14ac:dyDescent="0.3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 x14ac:dyDescent="0.3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 x14ac:dyDescent="0.3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 x14ac:dyDescent="0.3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 x14ac:dyDescent="0.3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 x14ac:dyDescent="0.3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 x14ac:dyDescent="0.3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 x14ac:dyDescent="0.3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 x14ac:dyDescent="0.3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 x14ac:dyDescent="0.3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 x14ac:dyDescent="0.3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 x14ac:dyDescent="0.3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 x14ac:dyDescent="0.3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 x14ac:dyDescent="0.3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 x14ac:dyDescent="0.3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 x14ac:dyDescent="0.3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 x14ac:dyDescent="0.3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 x14ac:dyDescent="0.3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 x14ac:dyDescent="0.3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 x14ac:dyDescent="0.3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 x14ac:dyDescent="0.3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 x14ac:dyDescent="0.3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 x14ac:dyDescent="0.3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 x14ac:dyDescent="0.3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 x14ac:dyDescent="0.3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 x14ac:dyDescent="0.3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 x14ac:dyDescent="0.3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 x14ac:dyDescent="0.3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 x14ac:dyDescent="0.3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 x14ac:dyDescent="0.3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 x14ac:dyDescent="0.3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 x14ac:dyDescent="0.3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 x14ac:dyDescent="0.3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 x14ac:dyDescent="0.3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 x14ac:dyDescent="0.3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 x14ac:dyDescent="0.3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 x14ac:dyDescent="0.3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 x14ac:dyDescent="0.3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 x14ac:dyDescent="0.3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 x14ac:dyDescent="0.3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 x14ac:dyDescent="0.3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 x14ac:dyDescent="0.3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 x14ac:dyDescent="0.3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 x14ac:dyDescent="0.3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 x14ac:dyDescent="0.3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 x14ac:dyDescent="0.3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 x14ac:dyDescent="0.3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 x14ac:dyDescent="0.3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 x14ac:dyDescent="0.3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 x14ac:dyDescent="0.3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 x14ac:dyDescent="0.3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 x14ac:dyDescent="0.3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 x14ac:dyDescent="0.3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 x14ac:dyDescent="0.3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 x14ac:dyDescent="0.3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 x14ac:dyDescent="0.3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 x14ac:dyDescent="0.3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 x14ac:dyDescent="0.3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 x14ac:dyDescent="0.3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 x14ac:dyDescent="0.3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 x14ac:dyDescent="0.3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 x14ac:dyDescent="0.3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 x14ac:dyDescent="0.3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 x14ac:dyDescent="0.3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 x14ac:dyDescent="0.3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 x14ac:dyDescent="0.3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 x14ac:dyDescent="0.3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 x14ac:dyDescent="0.3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 x14ac:dyDescent="0.3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 x14ac:dyDescent="0.3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 x14ac:dyDescent="0.3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 x14ac:dyDescent="0.3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 x14ac:dyDescent="0.3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 x14ac:dyDescent="0.3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 x14ac:dyDescent="0.3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 x14ac:dyDescent="0.3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 x14ac:dyDescent="0.3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 x14ac:dyDescent="0.3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 x14ac:dyDescent="0.3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 x14ac:dyDescent="0.3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 x14ac:dyDescent="0.3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 x14ac:dyDescent="0.3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 x14ac:dyDescent="0.3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 x14ac:dyDescent="0.3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 x14ac:dyDescent="0.3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 x14ac:dyDescent="0.3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 x14ac:dyDescent="0.3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 x14ac:dyDescent="0.3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 x14ac:dyDescent="0.3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 x14ac:dyDescent="0.3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 x14ac:dyDescent="0.3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 x14ac:dyDescent="0.3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 x14ac:dyDescent="0.3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 x14ac:dyDescent="0.3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 x14ac:dyDescent="0.3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 x14ac:dyDescent="0.3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 x14ac:dyDescent="0.3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 x14ac:dyDescent="0.3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 x14ac:dyDescent="0.3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 x14ac:dyDescent="0.3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 x14ac:dyDescent="0.3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 x14ac:dyDescent="0.3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 x14ac:dyDescent="0.3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 x14ac:dyDescent="0.3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 x14ac:dyDescent="0.3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 x14ac:dyDescent="0.3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 x14ac:dyDescent="0.3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 x14ac:dyDescent="0.3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 x14ac:dyDescent="0.3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 x14ac:dyDescent="0.3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 x14ac:dyDescent="0.3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 x14ac:dyDescent="0.3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 x14ac:dyDescent="0.3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 x14ac:dyDescent="0.3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 x14ac:dyDescent="0.3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 x14ac:dyDescent="0.3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 x14ac:dyDescent="0.3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 x14ac:dyDescent="0.3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 x14ac:dyDescent="0.3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 x14ac:dyDescent="0.3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 x14ac:dyDescent="0.3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 x14ac:dyDescent="0.3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 x14ac:dyDescent="0.3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 x14ac:dyDescent="0.3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 x14ac:dyDescent="0.3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 x14ac:dyDescent="0.3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 x14ac:dyDescent="0.3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 x14ac:dyDescent="0.3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 x14ac:dyDescent="0.3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 x14ac:dyDescent="0.3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 x14ac:dyDescent="0.3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 x14ac:dyDescent="0.3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 x14ac:dyDescent="0.3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 x14ac:dyDescent="0.3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 x14ac:dyDescent="0.3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 x14ac:dyDescent="0.3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 x14ac:dyDescent="0.3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 x14ac:dyDescent="0.3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 x14ac:dyDescent="0.3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 x14ac:dyDescent="0.3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 x14ac:dyDescent="0.3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 x14ac:dyDescent="0.3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 x14ac:dyDescent="0.3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 x14ac:dyDescent="0.3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 x14ac:dyDescent="0.3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 x14ac:dyDescent="0.3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 x14ac:dyDescent="0.3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 x14ac:dyDescent="0.3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 x14ac:dyDescent="0.3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 x14ac:dyDescent="0.3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 x14ac:dyDescent="0.3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 x14ac:dyDescent="0.3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 x14ac:dyDescent="0.3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 x14ac:dyDescent="0.3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 x14ac:dyDescent="0.3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 x14ac:dyDescent="0.3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 x14ac:dyDescent="0.3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 x14ac:dyDescent="0.3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 x14ac:dyDescent="0.3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 x14ac:dyDescent="0.3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 x14ac:dyDescent="0.3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 x14ac:dyDescent="0.3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 x14ac:dyDescent="0.3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 x14ac:dyDescent="0.3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 x14ac:dyDescent="0.3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 x14ac:dyDescent="0.3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 x14ac:dyDescent="0.3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 x14ac:dyDescent="0.3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 x14ac:dyDescent="0.3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 x14ac:dyDescent="0.3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 x14ac:dyDescent="0.3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 x14ac:dyDescent="0.3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 x14ac:dyDescent="0.3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 x14ac:dyDescent="0.3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 x14ac:dyDescent="0.3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 x14ac:dyDescent="0.3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 x14ac:dyDescent="0.3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 x14ac:dyDescent="0.3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 x14ac:dyDescent="0.3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 x14ac:dyDescent="0.3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 x14ac:dyDescent="0.3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 x14ac:dyDescent="0.3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 x14ac:dyDescent="0.3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 x14ac:dyDescent="0.3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 x14ac:dyDescent="0.3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 x14ac:dyDescent="0.3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 x14ac:dyDescent="0.3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 x14ac:dyDescent="0.3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 x14ac:dyDescent="0.3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 x14ac:dyDescent="0.3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 x14ac:dyDescent="0.3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 x14ac:dyDescent="0.3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 x14ac:dyDescent="0.3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 x14ac:dyDescent="0.3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 x14ac:dyDescent="0.3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 x14ac:dyDescent="0.3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 x14ac:dyDescent="0.3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 x14ac:dyDescent="0.3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 x14ac:dyDescent="0.3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 x14ac:dyDescent="0.3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 x14ac:dyDescent="0.3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 x14ac:dyDescent="0.3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 x14ac:dyDescent="0.3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 x14ac:dyDescent="0.3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 x14ac:dyDescent="0.3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 x14ac:dyDescent="0.3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 x14ac:dyDescent="0.3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 x14ac:dyDescent="0.3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 x14ac:dyDescent="0.3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 x14ac:dyDescent="0.3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 x14ac:dyDescent="0.3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 x14ac:dyDescent="0.3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 x14ac:dyDescent="0.3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 x14ac:dyDescent="0.3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 x14ac:dyDescent="0.3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 x14ac:dyDescent="0.3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 x14ac:dyDescent="0.3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 x14ac:dyDescent="0.3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 x14ac:dyDescent="0.3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 x14ac:dyDescent="0.3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 x14ac:dyDescent="0.3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 x14ac:dyDescent="0.3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 x14ac:dyDescent="0.3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 x14ac:dyDescent="0.3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 x14ac:dyDescent="0.3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 x14ac:dyDescent="0.3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 x14ac:dyDescent="0.3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 x14ac:dyDescent="0.3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 x14ac:dyDescent="0.3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 x14ac:dyDescent="0.3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 x14ac:dyDescent="0.3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 x14ac:dyDescent="0.3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 x14ac:dyDescent="0.3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 x14ac:dyDescent="0.3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 x14ac:dyDescent="0.3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 x14ac:dyDescent="0.3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 x14ac:dyDescent="0.3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 x14ac:dyDescent="0.3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 x14ac:dyDescent="0.3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 x14ac:dyDescent="0.3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 x14ac:dyDescent="0.3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 x14ac:dyDescent="0.3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 x14ac:dyDescent="0.3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 x14ac:dyDescent="0.3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 x14ac:dyDescent="0.3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 x14ac:dyDescent="0.3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 x14ac:dyDescent="0.3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 x14ac:dyDescent="0.3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 x14ac:dyDescent="0.3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 x14ac:dyDescent="0.3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 x14ac:dyDescent="0.3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 x14ac:dyDescent="0.3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 x14ac:dyDescent="0.3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 x14ac:dyDescent="0.3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 x14ac:dyDescent="0.3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 x14ac:dyDescent="0.3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 x14ac:dyDescent="0.3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 x14ac:dyDescent="0.3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 x14ac:dyDescent="0.3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 x14ac:dyDescent="0.3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 x14ac:dyDescent="0.3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 x14ac:dyDescent="0.3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 x14ac:dyDescent="0.3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 x14ac:dyDescent="0.3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 x14ac:dyDescent="0.3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 x14ac:dyDescent="0.3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 x14ac:dyDescent="0.3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 x14ac:dyDescent="0.3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 x14ac:dyDescent="0.3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 x14ac:dyDescent="0.3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 x14ac:dyDescent="0.3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 x14ac:dyDescent="0.3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 x14ac:dyDescent="0.3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 x14ac:dyDescent="0.3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 x14ac:dyDescent="0.3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 x14ac:dyDescent="0.3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 x14ac:dyDescent="0.3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 x14ac:dyDescent="0.3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 x14ac:dyDescent="0.3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 x14ac:dyDescent="0.3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 x14ac:dyDescent="0.3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 x14ac:dyDescent="0.3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 x14ac:dyDescent="0.3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 x14ac:dyDescent="0.3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 x14ac:dyDescent="0.3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 x14ac:dyDescent="0.3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 x14ac:dyDescent="0.3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 x14ac:dyDescent="0.3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 x14ac:dyDescent="0.3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 x14ac:dyDescent="0.3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 x14ac:dyDescent="0.3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 x14ac:dyDescent="0.3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 x14ac:dyDescent="0.3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 x14ac:dyDescent="0.3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 x14ac:dyDescent="0.3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 x14ac:dyDescent="0.3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 x14ac:dyDescent="0.3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 x14ac:dyDescent="0.3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 x14ac:dyDescent="0.3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 x14ac:dyDescent="0.3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 x14ac:dyDescent="0.3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 x14ac:dyDescent="0.3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 x14ac:dyDescent="0.3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 x14ac:dyDescent="0.3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 x14ac:dyDescent="0.3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 x14ac:dyDescent="0.3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 x14ac:dyDescent="0.3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 x14ac:dyDescent="0.3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 x14ac:dyDescent="0.3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 x14ac:dyDescent="0.3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 x14ac:dyDescent="0.3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 x14ac:dyDescent="0.3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 x14ac:dyDescent="0.3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 x14ac:dyDescent="0.3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 x14ac:dyDescent="0.3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 x14ac:dyDescent="0.3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 x14ac:dyDescent="0.3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 x14ac:dyDescent="0.3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 x14ac:dyDescent="0.3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 x14ac:dyDescent="0.3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 x14ac:dyDescent="0.3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 x14ac:dyDescent="0.3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 x14ac:dyDescent="0.3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 x14ac:dyDescent="0.3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 x14ac:dyDescent="0.3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 x14ac:dyDescent="0.3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 x14ac:dyDescent="0.3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 x14ac:dyDescent="0.3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 x14ac:dyDescent="0.3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 x14ac:dyDescent="0.3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 x14ac:dyDescent="0.3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 x14ac:dyDescent="0.3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 x14ac:dyDescent="0.3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 x14ac:dyDescent="0.3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 x14ac:dyDescent="0.3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 x14ac:dyDescent="0.3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 x14ac:dyDescent="0.3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 x14ac:dyDescent="0.3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 x14ac:dyDescent="0.3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 x14ac:dyDescent="0.3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 x14ac:dyDescent="0.3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 x14ac:dyDescent="0.3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 x14ac:dyDescent="0.3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 x14ac:dyDescent="0.3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 x14ac:dyDescent="0.3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 x14ac:dyDescent="0.3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 x14ac:dyDescent="0.3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 x14ac:dyDescent="0.3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 x14ac:dyDescent="0.3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 x14ac:dyDescent="0.3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 x14ac:dyDescent="0.3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 x14ac:dyDescent="0.3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 x14ac:dyDescent="0.3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 x14ac:dyDescent="0.3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 x14ac:dyDescent="0.3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 x14ac:dyDescent="0.3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 x14ac:dyDescent="0.3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 x14ac:dyDescent="0.3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 x14ac:dyDescent="0.3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 x14ac:dyDescent="0.3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 x14ac:dyDescent="0.3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 x14ac:dyDescent="0.3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 x14ac:dyDescent="0.3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 x14ac:dyDescent="0.3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 x14ac:dyDescent="0.3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 x14ac:dyDescent="0.3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 x14ac:dyDescent="0.3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 x14ac:dyDescent="0.3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 x14ac:dyDescent="0.3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 x14ac:dyDescent="0.3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 x14ac:dyDescent="0.3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 x14ac:dyDescent="0.3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 x14ac:dyDescent="0.3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 x14ac:dyDescent="0.3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 x14ac:dyDescent="0.3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 x14ac:dyDescent="0.3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 x14ac:dyDescent="0.3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 x14ac:dyDescent="0.3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 x14ac:dyDescent="0.3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 x14ac:dyDescent="0.3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 x14ac:dyDescent="0.3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 x14ac:dyDescent="0.3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 x14ac:dyDescent="0.3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 x14ac:dyDescent="0.3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 x14ac:dyDescent="0.3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 x14ac:dyDescent="0.3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 x14ac:dyDescent="0.3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 x14ac:dyDescent="0.3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 x14ac:dyDescent="0.3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 x14ac:dyDescent="0.3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 x14ac:dyDescent="0.3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 x14ac:dyDescent="0.3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 x14ac:dyDescent="0.3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 x14ac:dyDescent="0.3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 x14ac:dyDescent="0.3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 x14ac:dyDescent="0.3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 x14ac:dyDescent="0.3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 x14ac:dyDescent="0.3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 x14ac:dyDescent="0.3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 x14ac:dyDescent="0.3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 x14ac:dyDescent="0.3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 x14ac:dyDescent="0.3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 x14ac:dyDescent="0.3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 x14ac:dyDescent="0.3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 x14ac:dyDescent="0.3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 x14ac:dyDescent="0.3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 x14ac:dyDescent="0.3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 x14ac:dyDescent="0.3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 x14ac:dyDescent="0.3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 x14ac:dyDescent="0.3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 x14ac:dyDescent="0.3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 x14ac:dyDescent="0.3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 x14ac:dyDescent="0.3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 x14ac:dyDescent="0.3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 x14ac:dyDescent="0.3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 x14ac:dyDescent="0.3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 x14ac:dyDescent="0.3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 x14ac:dyDescent="0.3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 x14ac:dyDescent="0.3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 x14ac:dyDescent="0.3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 x14ac:dyDescent="0.3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 x14ac:dyDescent="0.3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 x14ac:dyDescent="0.3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 x14ac:dyDescent="0.3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 x14ac:dyDescent="0.3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 x14ac:dyDescent="0.3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 x14ac:dyDescent="0.3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 x14ac:dyDescent="0.3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 x14ac:dyDescent="0.3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 x14ac:dyDescent="0.3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 x14ac:dyDescent="0.3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 x14ac:dyDescent="0.3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 x14ac:dyDescent="0.3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 x14ac:dyDescent="0.3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 x14ac:dyDescent="0.3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 x14ac:dyDescent="0.3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 x14ac:dyDescent="0.3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 x14ac:dyDescent="0.3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 x14ac:dyDescent="0.3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 x14ac:dyDescent="0.3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 x14ac:dyDescent="0.3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 x14ac:dyDescent="0.3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 x14ac:dyDescent="0.3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 x14ac:dyDescent="0.3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 x14ac:dyDescent="0.3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 x14ac:dyDescent="0.3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 x14ac:dyDescent="0.3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 x14ac:dyDescent="0.3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 x14ac:dyDescent="0.3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 x14ac:dyDescent="0.3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 x14ac:dyDescent="0.3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 x14ac:dyDescent="0.3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 x14ac:dyDescent="0.3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 x14ac:dyDescent="0.3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 x14ac:dyDescent="0.3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 x14ac:dyDescent="0.3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 x14ac:dyDescent="0.3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 x14ac:dyDescent="0.3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 x14ac:dyDescent="0.3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 x14ac:dyDescent="0.3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 x14ac:dyDescent="0.3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 x14ac:dyDescent="0.3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 x14ac:dyDescent="0.3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 x14ac:dyDescent="0.3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 x14ac:dyDescent="0.3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 x14ac:dyDescent="0.3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 x14ac:dyDescent="0.3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 x14ac:dyDescent="0.3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 x14ac:dyDescent="0.3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 x14ac:dyDescent="0.3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 x14ac:dyDescent="0.3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 x14ac:dyDescent="0.3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 x14ac:dyDescent="0.3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 x14ac:dyDescent="0.3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 x14ac:dyDescent="0.3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 x14ac:dyDescent="0.3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 x14ac:dyDescent="0.3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 x14ac:dyDescent="0.3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 x14ac:dyDescent="0.3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 x14ac:dyDescent="0.3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 x14ac:dyDescent="0.3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 x14ac:dyDescent="0.3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 x14ac:dyDescent="0.3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 x14ac:dyDescent="0.3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 x14ac:dyDescent="0.3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 x14ac:dyDescent="0.3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 x14ac:dyDescent="0.3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 x14ac:dyDescent="0.3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 x14ac:dyDescent="0.3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 x14ac:dyDescent="0.3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 x14ac:dyDescent="0.3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 x14ac:dyDescent="0.3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 x14ac:dyDescent="0.3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 x14ac:dyDescent="0.3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 x14ac:dyDescent="0.3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 x14ac:dyDescent="0.3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 x14ac:dyDescent="0.3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 x14ac:dyDescent="0.3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 x14ac:dyDescent="0.3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 x14ac:dyDescent="0.3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 x14ac:dyDescent="0.3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 x14ac:dyDescent="0.3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 x14ac:dyDescent="0.3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 x14ac:dyDescent="0.3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 x14ac:dyDescent="0.3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 x14ac:dyDescent="0.3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 x14ac:dyDescent="0.3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 x14ac:dyDescent="0.3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 x14ac:dyDescent="0.3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 x14ac:dyDescent="0.3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 x14ac:dyDescent="0.3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 x14ac:dyDescent="0.3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 x14ac:dyDescent="0.3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 x14ac:dyDescent="0.3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 x14ac:dyDescent="0.3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 x14ac:dyDescent="0.3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 x14ac:dyDescent="0.3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 x14ac:dyDescent="0.3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 x14ac:dyDescent="0.3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 x14ac:dyDescent="0.3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 x14ac:dyDescent="0.3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 x14ac:dyDescent="0.3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 x14ac:dyDescent="0.3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 x14ac:dyDescent="0.3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 x14ac:dyDescent="0.3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 x14ac:dyDescent="0.3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 x14ac:dyDescent="0.3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 x14ac:dyDescent="0.3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 x14ac:dyDescent="0.3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 x14ac:dyDescent="0.3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 x14ac:dyDescent="0.3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 x14ac:dyDescent="0.3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 x14ac:dyDescent="0.3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 x14ac:dyDescent="0.3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 x14ac:dyDescent="0.3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 x14ac:dyDescent="0.3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 x14ac:dyDescent="0.3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 x14ac:dyDescent="0.3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 x14ac:dyDescent="0.3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 x14ac:dyDescent="0.3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 x14ac:dyDescent="0.3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 x14ac:dyDescent="0.3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 x14ac:dyDescent="0.3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 x14ac:dyDescent="0.3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 x14ac:dyDescent="0.3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 x14ac:dyDescent="0.3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 x14ac:dyDescent="0.3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 x14ac:dyDescent="0.3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 x14ac:dyDescent="0.3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 x14ac:dyDescent="0.3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 x14ac:dyDescent="0.3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 x14ac:dyDescent="0.3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 x14ac:dyDescent="0.3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 x14ac:dyDescent="0.3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 x14ac:dyDescent="0.3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 x14ac:dyDescent="0.3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 x14ac:dyDescent="0.3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 x14ac:dyDescent="0.3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 x14ac:dyDescent="0.3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 x14ac:dyDescent="0.3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 x14ac:dyDescent="0.3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 x14ac:dyDescent="0.3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 x14ac:dyDescent="0.3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 x14ac:dyDescent="0.3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 x14ac:dyDescent="0.3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 x14ac:dyDescent="0.3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 x14ac:dyDescent="0.3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 x14ac:dyDescent="0.3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 x14ac:dyDescent="0.3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 x14ac:dyDescent="0.3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 x14ac:dyDescent="0.3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 x14ac:dyDescent="0.3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 x14ac:dyDescent="0.3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 x14ac:dyDescent="0.3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 x14ac:dyDescent="0.3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 x14ac:dyDescent="0.3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 x14ac:dyDescent="0.3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 x14ac:dyDescent="0.3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 x14ac:dyDescent="0.3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 x14ac:dyDescent="0.3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 x14ac:dyDescent="0.3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 x14ac:dyDescent="0.3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 x14ac:dyDescent="0.3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 x14ac:dyDescent="0.3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 x14ac:dyDescent="0.3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 x14ac:dyDescent="0.3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 x14ac:dyDescent="0.3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 x14ac:dyDescent="0.3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 x14ac:dyDescent="0.3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 x14ac:dyDescent="0.3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 x14ac:dyDescent="0.3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 x14ac:dyDescent="0.3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 x14ac:dyDescent="0.3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 x14ac:dyDescent="0.3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 x14ac:dyDescent="0.3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 x14ac:dyDescent="0.3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 x14ac:dyDescent="0.3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 x14ac:dyDescent="0.3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 x14ac:dyDescent="0.3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 x14ac:dyDescent="0.3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 x14ac:dyDescent="0.3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 x14ac:dyDescent="0.3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 x14ac:dyDescent="0.3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 x14ac:dyDescent="0.3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 x14ac:dyDescent="0.3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 x14ac:dyDescent="0.3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 x14ac:dyDescent="0.3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 x14ac:dyDescent="0.3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 x14ac:dyDescent="0.3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 x14ac:dyDescent="0.3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 x14ac:dyDescent="0.3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 x14ac:dyDescent="0.3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 x14ac:dyDescent="0.3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 x14ac:dyDescent="0.3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 x14ac:dyDescent="0.3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 x14ac:dyDescent="0.3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 x14ac:dyDescent="0.3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 x14ac:dyDescent="0.3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 x14ac:dyDescent="0.3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 x14ac:dyDescent="0.3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 x14ac:dyDescent="0.3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 x14ac:dyDescent="0.3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 x14ac:dyDescent="0.3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 x14ac:dyDescent="0.3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 x14ac:dyDescent="0.3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 x14ac:dyDescent="0.3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 x14ac:dyDescent="0.3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 x14ac:dyDescent="0.3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 x14ac:dyDescent="0.3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 x14ac:dyDescent="0.3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 x14ac:dyDescent="0.3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 x14ac:dyDescent="0.3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 x14ac:dyDescent="0.3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 x14ac:dyDescent="0.3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 x14ac:dyDescent="0.3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 x14ac:dyDescent="0.3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 x14ac:dyDescent="0.3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 x14ac:dyDescent="0.3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 x14ac:dyDescent="0.3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 x14ac:dyDescent="0.3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 x14ac:dyDescent="0.3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 x14ac:dyDescent="0.3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 x14ac:dyDescent="0.3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 x14ac:dyDescent="0.3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 x14ac:dyDescent="0.3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 x14ac:dyDescent="0.3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 x14ac:dyDescent="0.3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 x14ac:dyDescent="0.3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 x14ac:dyDescent="0.3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 x14ac:dyDescent="0.3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 x14ac:dyDescent="0.3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 x14ac:dyDescent="0.3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 x14ac:dyDescent="0.3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 x14ac:dyDescent="0.3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 x14ac:dyDescent="0.3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 x14ac:dyDescent="0.3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 x14ac:dyDescent="0.3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 x14ac:dyDescent="0.3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 x14ac:dyDescent="0.3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 x14ac:dyDescent="0.3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 x14ac:dyDescent="0.3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 x14ac:dyDescent="0.3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 x14ac:dyDescent="0.3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 x14ac:dyDescent="0.3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 x14ac:dyDescent="0.3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 x14ac:dyDescent="0.3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 x14ac:dyDescent="0.3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 x14ac:dyDescent="0.3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 x14ac:dyDescent="0.3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 x14ac:dyDescent="0.3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 x14ac:dyDescent="0.3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 x14ac:dyDescent="0.3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 x14ac:dyDescent="0.3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 x14ac:dyDescent="0.3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 x14ac:dyDescent="0.3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 x14ac:dyDescent="0.3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 x14ac:dyDescent="0.3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 x14ac:dyDescent="0.3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 x14ac:dyDescent="0.3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 x14ac:dyDescent="0.3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 x14ac:dyDescent="0.3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 x14ac:dyDescent="0.3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 x14ac:dyDescent="0.3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 x14ac:dyDescent="0.3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 x14ac:dyDescent="0.3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 x14ac:dyDescent="0.3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 x14ac:dyDescent="0.3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 x14ac:dyDescent="0.3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 x14ac:dyDescent="0.3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 x14ac:dyDescent="0.3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 x14ac:dyDescent="0.3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 x14ac:dyDescent="0.3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 x14ac:dyDescent="0.3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 x14ac:dyDescent="0.3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 x14ac:dyDescent="0.3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 x14ac:dyDescent="0.3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 x14ac:dyDescent="0.3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 x14ac:dyDescent="0.3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 x14ac:dyDescent="0.3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 x14ac:dyDescent="0.3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 x14ac:dyDescent="0.3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 x14ac:dyDescent="0.3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 x14ac:dyDescent="0.3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 x14ac:dyDescent="0.3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 x14ac:dyDescent="0.3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 x14ac:dyDescent="0.3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 x14ac:dyDescent="0.3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 x14ac:dyDescent="0.3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 x14ac:dyDescent="0.3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 x14ac:dyDescent="0.3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 x14ac:dyDescent="0.3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 x14ac:dyDescent="0.3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 x14ac:dyDescent="0.3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 x14ac:dyDescent="0.3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 x14ac:dyDescent="0.3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 x14ac:dyDescent="0.3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 x14ac:dyDescent="0.3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 x14ac:dyDescent="0.3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 x14ac:dyDescent="0.3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 x14ac:dyDescent="0.3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 x14ac:dyDescent="0.3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 x14ac:dyDescent="0.3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 x14ac:dyDescent="0.3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 x14ac:dyDescent="0.3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 x14ac:dyDescent="0.3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 x14ac:dyDescent="0.3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 x14ac:dyDescent="0.3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 x14ac:dyDescent="0.3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 x14ac:dyDescent="0.3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 x14ac:dyDescent="0.3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 x14ac:dyDescent="0.3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 x14ac:dyDescent="0.3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 x14ac:dyDescent="0.3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 x14ac:dyDescent="0.3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 x14ac:dyDescent="0.3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 x14ac:dyDescent="0.3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 x14ac:dyDescent="0.3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 x14ac:dyDescent="0.3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 x14ac:dyDescent="0.3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 x14ac:dyDescent="0.3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 x14ac:dyDescent="0.3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 x14ac:dyDescent="0.3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 x14ac:dyDescent="0.3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 x14ac:dyDescent="0.3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 x14ac:dyDescent="0.3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 x14ac:dyDescent="0.3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 x14ac:dyDescent="0.3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 x14ac:dyDescent="0.3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 x14ac:dyDescent="0.3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 x14ac:dyDescent="0.3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 x14ac:dyDescent="0.3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 x14ac:dyDescent="0.3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 x14ac:dyDescent="0.3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 x14ac:dyDescent="0.3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 x14ac:dyDescent="0.3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 x14ac:dyDescent="0.3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 x14ac:dyDescent="0.3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 x14ac:dyDescent="0.3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 x14ac:dyDescent="0.3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 x14ac:dyDescent="0.3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 x14ac:dyDescent="0.3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 x14ac:dyDescent="0.3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 x14ac:dyDescent="0.3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 x14ac:dyDescent="0.3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 x14ac:dyDescent="0.3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 x14ac:dyDescent="0.3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 x14ac:dyDescent="0.3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 x14ac:dyDescent="0.3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 x14ac:dyDescent="0.3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 x14ac:dyDescent="0.3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 x14ac:dyDescent="0.3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 x14ac:dyDescent="0.3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 x14ac:dyDescent="0.3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 x14ac:dyDescent="0.3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 x14ac:dyDescent="0.3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 x14ac:dyDescent="0.3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 x14ac:dyDescent="0.3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 x14ac:dyDescent="0.3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 x14ac:dyDescent="0.3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 x14ac:dyDescent="0.3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 x14ac:dyDescent="0.3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 x14ac:dyDescent="0.3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 x14ac:dyDescent="0.3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 x14ac:dyDescent="0.3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 x14ac:dyDescent="0.3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 x14ac:dyDescent="0.3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 x14ac:dyDescent="0.3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 x14ac:dyDescent="0.3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 x14ac:dyDescent="0.3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 x14ac:dyDescent="0.3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 x14ac:dyDescent="0.3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 x14ac:dyDescent="0.3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 x14ac:dyDescent="0.3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 x14ac:dyDescent="0.3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 x14ac:dyDescent="0.3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 x14ac:dyDescent="0.3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 x14ac:dyDescent="0.3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 x14ac:dyDescent="0.3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 x14ac:dyDescent="0.3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 x14ac:dyDescent="0.3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 x14ac:dyDescent="0.3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 x14ac:dyDescent="0.3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 x14ac:dyDescent="0.3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 x14ac:dyDescent="0.3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 x14ac:dyDescent="0.3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 x14ac:dyDescent="0.3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 x14ac:dyDescent="0.3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 x14ac:dyDescent="0.3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 x14ac:dyDescent="0.3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 x14ac:dyDescent="0.3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 x14ac:dyDescent="0.3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 x14ac:dyDescent="0.3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 x14ac:dyDescent="0.3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 x14ac:dyDescent="0.3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 x14ac:dyDescent="0.3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 x14ac:dyDescent="0.3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 x14ac:dyDescent="0.3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 x14ac:dyDescent="0.3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 x14ac:dyDescent="0.3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 x14ac:dyDescent="0.3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 x14ac:dyDescent="0.3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 x14ac:dyDescent="0.3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 x14ac:dyDescent="0.3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 x14ac:dyDescent="0.3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 x14ac:dyDescent="0.3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 x14ac:dyDescent="0.3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 x14ac:dyDescent="0.3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 x14ac:dyDescent="0.3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 x14ac:dyDescent="0.3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 x14ac:dyDescent="0.3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 x14ac:dyDescent="0.3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 x14ac:dyDescent="0.3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 x14ac:dyDescent="0.3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 x14ac:dyDescent="0.3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 x14ac:dyDescent="0.3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 x14ac:dyDescent="0.3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 x14ac:dyDescent="0.3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 x14ac:dyDescent="0.3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 x14ac:dyDescent="0.3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 x14ac:dyDescent="0.3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 x14ac:dyDescent="0.3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 x14ac:dyDescent="0.3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 x14ac:dyDescent="0.3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 x14ac:dyDescent="0.3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 x14ac:dyDescent="0.3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 x14ac:dyDescent="0.3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 x14ac:dyDescent="0.3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 x14ac:dyDescent="0.3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 x14ac:dyDescent="0.3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 x14ac:dyDescent="0.3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 x14ac:dyDescent="0.3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 x14ac:dyDescent="0.3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 x14ac:dyDescent="0.3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 x14ac:dyDescent="0.3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 x14ac:dyDescent="0.3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 x14ac:dyDescent="0.3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 x14ac:dyDescent="0.3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 x14ac:dyDescent="0.3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 x14ac:dyDescent="0.3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 x14ac:dyDescent="0.3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 x14ac:dyDescent="0.3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 x14ac:dyDescent="0.3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 x14ac:dyDescent="0.3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 x14ac:dyDescent="0.3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 x14ac:dyDescent="0.3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 x14ac:dyDescent="0.3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 x14ac:dyDescent="0.3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 x14ac:dyDescent="0.3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 x14ac:dyDescent="0.3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 x14ac:dyDescent="0.3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 x14ac:dyDescent="0.3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 x14ac:dyDescent="0.3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 x14ac:dyDescent="0.3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 x14ac:dyDescent="0.3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 x14ac:dyDescent="0.3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 x14ac:dyDescent="0.3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 x14ac:dyDescent="0.3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 x14ac:dyDescent="0.3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 x14ac:dyDescent="0.3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 x14ac:dyDescent="0.3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 x14ac:dyDescent="0.3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 x14ac:dyDescent="0.3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 x14ac:dyDescent="0.3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 x14ac:dyDescent="0.3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 x14ac:dyDescent="0.3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 x14ac:dyDescent="0.3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 x14ac:dyDescent="0.3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 x14ac:dyDescent="0.3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 x14ac:dyDescent="0.3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 x14ac:dyDescent="0.3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 x14ac:dyDescent="0.3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 x14ac:dyDescent="0.3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 x14ac:dyDescent="0.3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 x14ac:dyDescent="0.3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 x14ac:dyDescent="0.3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 x14ac:dyDescent="0.3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 x14ac:dyDescent="0.3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 x14ac:dyDescent="0.3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 x14ac:dyDescent="0.3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 x14ac:dyDescent="0.3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 x14ac:dyDescent="0.3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 x14ac:dyDescent="0.3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 x14ac:dyDescent="0.3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 x14ac:dyDescent="0.3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 x14ac:dyDescent="0.3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 x14ac:dyDescent="0.3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 x14ac:dyDescent="0.3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 x14ac:dyDescent="0.3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 x14ac:dyDescent="0.3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 x14ac:dyDescent="0.3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 x14ac:dyDescent="0.3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 x14ac:dyDescent="0.3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 x14ac:dyDescent="0.3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 x14ac:dyDescent="0.3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 x14ac:dyDescent="0.3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 x14ac:dyDescent="0.3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 x14ac:dyDescent="0.3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 x14ac:dyDescent="0.3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 x14ac:dyDescent="0.3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 x14ac:dyDescent="0.3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 x14ac:dyDescent="0.3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 x14ac:dyDescent="0.3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 x14ac:dyDescent="0.3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 x14ac:dyDescent="0.3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 x14ac:dyDescent="0.3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 x14ac:dyDescent="0.3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 x14ac:dyDescent="0.3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 x14ac:dyDescent="0.3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 x14ac:dyDescent="0.3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 x14ac:dyDescent="0.3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 x14ac:dyDescent="0.3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 x14ac:dyDescent="0.3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 x14ac:dyDescent="0.3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 x14ac:dyDescent="0.3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 x14ac:dyDescent="0.3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 x14ac:dyDescent="0.3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 x14ac:dyDescent="0.3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 x14ac:dyDescent="0.3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 x14ac:dyDescent="0.3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 x14ac:dyDescent="0.3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 x14ac:dyDescent="0.3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 x14ac:dyDescent="0.3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 x14ac:dyDescent="0.3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 x14ac:dyDescent="0.3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 x14ac:dyDescent="0.3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 x14ac:dyDescent="0.3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 x14ac:dyDescent="0.3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 x14ac:dyDescent="0.3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 x14ac:dyDescent="0.3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 x14ac:dyDescent="0.3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 x14ac:dyDescent="0.3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 x14ac:dyDescent="0.3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 x14ac:dyDescent="0.3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 x14ac:dyDescent="0.3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 x14ac:dyDescent="0.3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 x14ac:dyDescent="0.3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 x14ac:dyDescent="0.3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 x14ac:dyDescent="0.3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 x14ac:dyDescent="0.3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 x14ac:dyDescent="0.3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 x14ac:dyDescent="0.3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 x14ac:dyDescent="0.3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 x14ac:dyDescent="0.3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 x14ac:dyDescent="0.3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 x14ac:dyDescent="0.3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 x14ac:dyDescent="0.3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 x14ac:dyDescent="0.3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 x14ac:dyDescent="0.3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 x14ac:dyDescent="0.3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 x14ac:dyDescent="0.3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 x14ac:dyDescent="0.3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 x14ac:dyDescent="0.3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 x14ac:dyDescent="0.3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 x14ac:dyDescent="0.3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 x14ac:dyDescent="0.3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 x14ac:dyDescent="0.3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 x14ac:dyDescent="0.3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 x14ac:dyDescent="0.3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 x14ac:dyDescent="0.3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 x14ac:dyDescent="0.3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 x14ac:dyDescent="0.3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 x14ac:dyDescent="0.3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 x14ac:dyDescent="0.3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 x14ac:dyDescent="0.3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 x14ac:dyDescent="0.3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 x14ac:dyDescent="0.3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 x14ac:dyDescent="0.3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 x14ac:dyDescent="0.3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 x14ac:dyDescent="0.3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 x14ac:dyDescent="0.3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 x14ac:dyDescent="0.3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 x14ac:dyDescent="0.3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 x14ac:dyDescent="0.3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 x14ac:dyDescent="0.3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 x14ac:dyDescent="0.3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 x14ac:dyDescent="0.3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 x14ac:dyDescent="0.3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 x14ac:dyDescent="0.3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 x14ac:dyDescent="0.3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 x14ac:dyDescent="0.3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 x14ac:dyDescent="0.3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 x14ac:dyDescent="0.3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 x14ac:dyDescent="0.3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 x14ac:dyDescent="0.3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 x14ac:dyDescent="0.3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 x14ac:dyDescent="0.3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 x14ac:dyDescent="0.3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 x14ac:dyDescent="0.3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 x14ac:dyDescent="0.3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 x14ac:dyDescent="0.3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 x14ac:dyDescent="0.3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 x14ac:dyDescent="0.3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 x14ac:dyDescent="0.3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 x14ac:dyDescent="0.3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 x14ac:dyDescent="0.3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 x14ac:dyDescent="0.3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 x14ac:dyDescent="0.3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 x14ac:dyDescent="0.3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 x14ac:dyDescent="0.3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 x14ac:dyDescent="0.3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 x14ac:dyDescent="0.3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 x14ac:dyDescent="0.3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 x14ac:dyDescent="0.3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 x14ac:dyDescent="0.3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 x14ac:dyDescent="0.3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 x14ac:dyDescent="0.3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 x14ac:dyDescent="0.3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 x14ac:dyDescent="0.3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 x14ac:dyDescent="0.3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 x14ac:dyDescent="0.3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 x14ac:dyDescent="0.3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 x14ac:dyDescent="0.3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 x14ac:dyDescent="0.3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 x14ac:dyDescent="0.3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 x14ac:dyDescent="0.3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 x14ac:dyDescent="0.3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 x14ac:dyDescent="0.3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 x14ac:dyDescent="0.3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 x14ac:dyDescent="0.3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 x14ac:dyDescent="0.3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 x14ac:dyDescent="0.3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 x14ac:dyDescent="0.3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 x14ac:dyDescent="0.3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 x14ac:dyDescent="0.3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 x14ac:dyDescent="0.3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 x14ac:dyDescent="0.3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 x14ac:dyDescent="0.3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 x14ac:dyDescent="0.3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 x14ac:dyDescent="0.3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 x14ac:dyDescent="0.3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 x14ac:dyDescent="0.3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 x14ac:dyDescent="0.3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 x14ac:dyDescent="0.3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 x14ac:dyDescent="0.3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 x14ac:dyDescent="0.3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 x14ac:dyDescent="0.3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 x14ac:dyDescent="0.3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 x14ac:dyDescent="0.3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 x14ac:dyDescent="0.3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 x14ac:dyDescent="0.3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 x14ac:dyDescent="0.3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 x14ac:dyDescent="0.3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 x14ac:dyDescent="0.3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 x14ac:dyDescent="0.3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 x14ac:dyDescent="0.3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 x14ac:dyDescent="0.3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 x14ac:dyDescent="0.3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 x14ac:dyDescent="0.3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 x14ac:dyDescent="0.3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 x14ac:dyDescent="0.3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 x14ac:dyDescent="0.3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 x14ac:dyDescent="0.3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 x14ac:dyDescent="0.3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 x14ac:dyDescent="0.3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 x14ac:dyDescent="0.3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 x14ac:dyDescent="0.3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 x14ac:dyDescent="0.3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 x14ac:dyDescent="0.3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 x14ac:dyDescent="0.3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 x14ac:dyDescent="0.3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 x14ac:dyDescent="0.3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 x14ac:dyDescent="0.3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 x14ac:dyDescent="0.3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 x14ac:dyDescent="0.3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 x14ac:dyDescent="0.3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 x14ac:dyDescent="0.3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 x14ac:dyDescent="0.3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spans="1:5" x14ac:dyDescent="0.25">
      <c r="A3484" s="14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6" hidden="1" customWidth="1"/>
    <col min="2" max="2" width="7.140625" style="126" hidden="1" customWidth="1"/>
    <col min="3" max="3" width="69.5703125" style="126" hidden="1" customWidth="1"/>
    <col min="4" max="5" width="7" style="126" hidden="1" customWidth="1"/>
    <col min="6" max="6" width="29" style="126" bestFit="1" customWidth="1"/>
    <col min="7" max="7" width="13.5703125" style="126" bestFit="1" customWidth="1"/>
    <col min="8" max="8" width="78.85546875" style="126" bestFit="1" customWidth="1"/>
    <col min="9" max="16384" width="9.140625" style="126"/>
  </cols>
  <sheetData>
    <row r="1" spans="1:8" ht="15.75" thickBot="1" x14ac:dyDescent="0.3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 x14ac:dyDescent="0.3">
      <c r="A2" s="123" t="s">
        <v>3685</v>
      </c>
      <c r="B2" s="125">
        <v>2</v>
      </c>
      <c r="C2" s="125" t="s">
        <v>67</v>
      </c>
      <c r="D2" s="126">
        <v>1</v>
      </c>
      <c r="E2" s="126" t="str">
        <f>IF(A2=$F$2,B2,"")</f>
        <v/>
      </c>
      <c r="F2" s="126" t="str">
        <f>IF(Identificação!$B$5=0,"",Identificação!$B$5)</f>
        <v>Obras e Serviços de Engenharia</v>
      </c>
      <c r="G2" s="126">
        <f>IFERROR(SMALL($E$2:$E$250,D2),"")</f>
        <v>7</v>
      </c>
      <c r="H2" s="126" t="str">
        <f>IFERROR(VLOOKUP(G2,base!$C$2:$D$133,2,FALSE),"")</f>
        <v>serviços de engenharia/obras: resíduos sólidos</v>
      </c>
    </row>
    <row r="3" spans="1:8" ht="15.75" thickBot="1" x14ac:dyDescent="0.3">
      <c r="A3" s="123" t="s">
        <v>3686</v>
      </c>
      <c r="B3" s="125">
        <v>2</v>
      </c>
      <c r="C3" s="125" t="s">
        <v>67</v>
      </c>
      <c r="D3" s="126">
        <v>2</v>
      </c>
      <c r="E3" s="126" t="str">
        <f t="shared" ref="E3:E66" si="0">IF(A3=$F$2,B3,"")</f>
        <v/>
      </c>
      <c r="G3" s="126">
        <f t="shared" ref="G3:G66" si="1">IFERROR(SMALL($E$2:$E$250,D3),"")</f>
        <v>8</v>
      </c>
      <c r="H3" s="126" t="str">
        <f>IFERROR(VLOOKUP(G3,base!$C$2:$D$133,2,FALSE),"")</f>
        <v>serviços de engenharia/obras: edificações</v>
      </c>
    </row>
    <row r="4" spans="1:8" ht="15.75" thickBot="1" x14ac:dyDescent="0.3">
      <c r="A4" s="123" t="s">
        <v>3686</v>
      </c>
      <c r="B4" s="125">
        <v>3</v>
      </c>
      <c r="C4" s="125" t="s">
        <v>144</v>
      </c>
      <c r="D4" s="126">
        <v>3</v>
      </c>
      <c r="E4" s="126" t="str">
        <f t="shared" si="0"/>
        <v/>
      </c>
      <c r="G4" s="126">
        <f t="shared" si="1"/>
        <v>9</v>
      </c>
      <c r="H4" s="126" t="str">
        <f>IFERROR(VLOOKUP(G4,base!$C$2:$D$133,2,FALSE),"")</f>
        <v>serviços de engenharia/obras: rodovias, ferrovias e aeroportos</v>
      </c>
    </row>
    <row r="5" spans="1:8" ht="15.75" thickBot="1" x14ac:dyDescent="0.3">
      <c r="A5" s="123" t="s">
        <v>3683</v>
      </c>
      <c r="B5" s="125">
        <v>3</v>
      </c>
      <c r="C5" s="125" t="s">
        <v>144</v>
      </c>
      <c r="D5" s="126">
        <v>4</v>
      </c>
      <c r="E5" s="126" t="str">
        <f t="shared" si="0"/>
        <v/>
      </c>
      <c r="G5" s="126">
        <f t="shared" si="1"/>
        <v>10</v>
      </c>
      <c r="H5" s="126" t="str">
        <f>IFERROR(VLOOKUP(G5,base!$C$2:$D$133,2,FALSE),"")</f>
        <v>serviços de engenharia/obras: obras-de-arte-especiais</v>
      </c>
    </row>
    <row r="6" spans="1:8" ht="15.75" thickBot="1" x14ac:dyDescent="0.3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IFERROR(VLOOKUP(G6,base!$C$2:$D$133,2,FALSE),"")</f>
        <v>serviços de engenharia/obras: urbanização</v>
      </c>
    </row>
    <row r="7" spans="1:8" ht="15.75" thickBot="1" x14ac:dyDescent="0.3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IFERROR(VLOOKUP(G7,base!$C$2:$D$133,2,FALSE),"")</f>
        <v>serviços de engenharia/obras: infraestrutura de energia</v>
      </c>
    </row>
    <row r="8" spans="1:8" ht="15.75" thickBot="1" x14ac:dyDescent="0.3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IFERROR(VLOOKUP(G8,base!$C$2:$D$133,2,FALSE),"")</f>
        <v>serviços de engenharia/obras: saneamento</v>
      </c>
    </row>
    <row r="9" spans="1:8" ht="15.75" thickBot="1" x14ac:dyDescent="0.3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 t="str">
        <f t="shared" si="1"/>
        <v/>
      </c>
      <c r="H13" s="126" t="str">
        <f>IFERROR(VLOOKUP(G13,base!$C$2:$D$133,2,FALSE),"")</f>
        <v/>
      </c>
    </row>
    <row r="14" spans="1:8" ht="15.75" thickBot="1" x14ac:dyDescent="0.3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 t="str">
        <f t="shared" si="1"/>
        <v/>
      </c>
      <c r="H14" s="126" t="str">
        <f>IFERROR(VLOOKUP(G14,base!$C$2:$D$133,2,FALSE),"")</f>
        <v/>
      </c>
    </row>
    <row r="15" spans="1:8" ht="15.75" thickBot="1" x14ac:dyDescent="0.3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 t="str">
        <f t="shared" si="1"/>
        <v/>
      </c>
      <c r="H15" s="126" t="str">
        <f>IFERROR(VLOOKUP(G15,base!$C$2:$D$133,2,FALSE),"")</f>
        <v/>
      </c>
    </row>
    <row r="16" spans="1:8" ht="15.75" thickBot="1" x14ac:dyDescent="0.3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 t="str">
        <f t="shared" si="1"/>
        <v/>
      </c>
      <c r="H16" s="126" t="str">
        <f>IFERROR(VLOOKUP(G16,base!$C$2:$D$133,2,FALSE),"")</f>
        <v/>
      </c>
    </row>
    <row r="17" spans="1:8" ht="15.75" thickBot="1" x14ac:dyDescent="0.3">
      <c r="A17" s="123" t="s">
        <v>3683</v>
      </c>
      <c r="B17" s="125">
        <v>29</v>
      </c>
      <c r="C17" s="125" t="s">
        <v>118</v>
      </c>
      <c r="D17" s="126">
        <v>16</v>
      </c>
      <c r="E17" s="126" t="str">
        <f t="shared" si="0"/>
        <v/>
      </c>
      <c r="G17" s="126" t="str">
        <f t="shared" si="1"/>
        <v/>
      </c>
      <c r="H17" s="126" t="str">
        <f>IFERROR(VLOOKUP(G17,base!$C$2:$D$133,2,FALSE),"")</f>
        <v/>
      </c>
    </row>
    <row r="18" spans="1:8" ht="15.75" thickBot="1" x14ac:dyDescent="0.3">
      <c r="A18" s="123" t="s">
        <v>3683</v>
      </c>
      <c r="B18" s="125">
        <v>30</v>
      </c>
      <c r="C18" s="125" t="s">
        <v>119</v>
      </c>
      <c r="D18" s="126">
        <v>17</v>
      </c>
      <c r="E18" s="126" t="str">
        <f t="shared" si="0"/>
        <v/>
      </c>
      <c r="G18" s="126" t="str">
        <f t="shared" si="1"/>
        <v/>
      </c>
      <c r="H18" s="126" t="str">
        <f>IFERROR(VLOOKUP(G18,base!$C$2:$D$133,2,FALSE),"")</f>
        <v/>
      </c>
    </row>
    <row r="19" spans="1:8" ht="15.75" thickBot="1" x14ac:dyDescent="0.3">
      <c r="A19" s="123" t="s">
        <v>3686</v>
      </c>
      <c r="B19" s="125">
        <v>31</v>
      </c>
      <c r="C19" s="125" t="s">
        <v>146</v>
      </c>
      <c r="D19" s="126">
        <v>18</v>
      </c>
      <c r="E19" s="126" t="str">
        <f t="shared" si="0"/>
        <v/>
      </c>
      <c r="G19" s="126" t="str">
        <f t="shared" si="1"/>
        <v/>
      </c>
      <c r="H19" s="126" t="str">
        <f>IFERROR(VLOOKUP(G19,base!$C$2:$D$133,2,FALSE),"")</f>
        <v/>
      </c>
    </row>
    <row r="20" spans="1:8" ht="15.75" thickBot="1" x14ac:dyDescent="0.3">
      <c r="A20" s="123" t="s">
        <v>3683</v>
      </c>
      <c r="B20" s="125">
        <v>31</v>
      </c>
      <c r="C20" s="125" t="s">
        <v>146</v>
      </c>
      <c r="D20" s="126">
        <v>19</v>
      </c>
      <c r="E20" s="126" t="str">
        <f t="shared" si="0"/>
        <v/>
      </c>
      <c r="G20" s="126" t="str">
        <f t="shared" si="1"/>
        <v/>
      </c>
      <c r="H20" s="126" t="str">
        <f>IFERROR(VLOOKUP(G20,base!$C$2:$D$133,2,FALSE),"")</f>
        <v/>
      </c>
    </row>
    <row r="21" spans="1:8" ht="15.75" thickBot="1" x14ac:dyDescent="0.3">
      <c r="A21" s="123" t="s">
        <v>3685</v>
      </c>
      <c r="B21" s="125">
        <v>33</v>
      </c>
      <c r="C21" s="125" t="s">
        <v>96</v>
      </c>
      <c r="D21" s="126">
        <v>20</v>
      </c>
      <c r="E21" s="126" t="str">
        <f t="shared" si="0"/>
        <v/>
      </c>
      <c r="G21" s="126" t="str">
        <f t="shared" si="1"/>
        <v/>
      </c>
      <c r="H21" s="126" t="str">
        <f>IFERROR(VLOOKUP(G21,base!$C$2:$D$133,2,FALSE),"")</f>
        <v/>
      </c>
    </row>
    <row r="22" spans="1:8" ht="15.75" thickBot="1" x14ac:dyDescent="0.3">
      <c r="A22" s="123" t="s">
        <v>3685</v>
      </c>
      <c r="B22" s="125">
        <v>34</v>
      </c>
      <c r="C22" s="125" t="s">
        <v>98</v>
      </c>
      <c r="D22" s="126">
        <v>21</v>
      </c>
      <c r="E22" s="126" t="str">
        <f t="shared" si="0"/>
        <v/>
      </c>
      <c r="G22" s="126" t="str">
        <f t="shared" si="1"/>
        <v/>
      </c>
      <c r="H22" s="126" t="str">
        <f>IFERROR(VLOOKUP(G22,base!$C$2:$D$133,2,FALSE),"")</f>
        <v/>
      </c>
    </row>
    <row r="23" spans="1:8" ht="15.75" thickBot="1" x14ac:dyDescent="0.3">
      <c r="A23" s="123" t="s">
        <v>3686</v>
      </c>
      <c r="B23" s="125">
        <v>34</v>
      </c>
      <c r="C23" s="125" t="s">
        <v>98</v>
      </c>
      <c r="D23" s="126">
        <v>22</v>
      </c>
      <c r="E23" s="126" t="str">
        <f t="shared" si="0"/>
        <v/>
      </c>
      <c r="G23" s="126" t="str">
        <f t="shared" si="1"/>
        <v/>
      </c>
      <c r="H23" s="126" t="str">
        <f>IFERROR(VLOOKUP(G23,base!$C$2:$D$133,2,FALSE),"")</f>
        <v/>
      </c>
    </row>
    <row r="24" spans="1:8" ht="15.75" thickBot="1" x14ac:dyDescent="0.3">
      <c r="A24" s="123" t="s">
        <v>3685</v>
      </c>
      <c r="B24" s="125">
        <v>35</v>
      </c>
      <c r="C24" s="125" t="s">
        <v>52</v>
      </c>
      <c r="D24" s="126">
        <v>23</v>
      </c>
      <c r="E24" s="126" t="str">
        <f t="shared" si="0"/>
        <v/>
      </c>
      <c r="G24" s="126" t="str">
        <f t="shared" si="1"/>
        <v/>
      </c>
      <c r="H24" s="126" t="str">
        <f>IFERROR(VLOOKUP(G24,base!$C$2:$D$133,2,FALSE),"")</f>
        <v/>
      </c>
    </row>
    <row r="25" spans="1:8" ht="15.75" thickBot="1" x14ac:dyDescent="0.3">
      <c r="A25" s="123" t="s">
        <v>3686</v>
      </c>
      <c r="B25" s="125">
        <v>35</v>
      </c>
      <c r="C25" s="125" t="s">
        <v>52</v>
      </c>
      <c r="D25" s="126">
        <v>24</v>
      </c>
      <c r="E25" s="126" t="str">
        <f t="shared" si="0"/>
        <v/>
      </c>
      <c r="G25" s="126" t="str">
        <f t="shared" si="1"/>
        <v/>
      </c>
      <c r="H25" s="126" t="str">
        <f>IFERROR(VLOOKUP(G25,base!$C$2:$D$133,2,FALSE),"")</f>
        <v/>
      </c>
    </row>
    <row r="26" spans="1:8" ht="15.75" thickBot="1" x14ac:dyDescent="0.3">
      <c r="A26" s="123" t="s">
        <v>3686</v>
      </c>
      <c r="B26" s="125">
        <v>37</v>
      </c>
      <c r="C26" s="125" t="s">
        <v>145</v>
      </c>
      <c r="D26" s="126">
        <v>25</v>
      </c>
      <c r="E26" s="126" t="str">
        <f t="shared" si="0"/>
        <v/>
      </c>
      <c r="G26" s="126" t="str">
        <f t="shared" si="1"/>
        <v/>
      </c>
      <c r="H26" s="126" t="str">
        <f>IFERROR(VLOOKUP(G26,base!$C$2:$D$133,2,FALSE),"")</f>
        <v/>
      </c>
    </row>
    <row r="27" spans="1:8" ht="15.75" thickBot="1" x14ac:dyDescent="0.3">
      <c r="A27" s="123" t="s">
        <v>3683</v>
      </c>
      <c r="B27" s="125">
        <v>37</v>
      </c>
      <c r="C27" s="125" t="s">
        <v>145</v>
      </c>
      <c r="D27" s="126">
        <v>26</v>
      </c>
      <c r="E27" s="126" t="str">
        <f t="shared" si="0"/>
        <v/>
      </c>
      <c r="G27" s="126" t="str">
        <f t="shared" si="1"/>
        <v/>
      </c>
      <c r="H27" s="126" t="str">
        <f>IFERROR(VLOOKUP(G27,base!$C$2:$D$133,2,FALSE),"")</f>
        <v/>
      </c>
    </row>
    <row r="28" spans="1:8" ht="15.75" thickBot="1" x14ac:dyDescent="0.3">
      <c r="A28" s="123" t="s">
        <v>3686</v>
      </c>
      <c r="B28" s="125">
        <v>42</v>
      </c>
      <c r="C28" s="125" t="s">
        <v>147</v>
      </c>
      <c r="D28" s="126">
        <v>27</v>
      </c>
      <c r="E28" s="126" t="str">
        <f t="shared" si="0"/>
        <v/>
      </c>
      <c r="G28" s="126" t="str">
        <f t="shared" si="1"/>
        <v/>
      </c>
      <c r="H28" s="126" t="str">
        <f>IFERROR(VLOOKUP(G28,base!$C$2:$D$133,2,FALSE),"")</f>
        <v/>
      </c>
    </row>
    <row r="29" spans="1:8" ht="15.75" thickBot="1" x14ac:dyDescent="0.3">
      <c r="A29" s="123" t="s">
        <v>3683</v>
      </c>
      <c r="B29" s="125">
        <v>42</v>
      </c>
      <c r="C29" s="125" t="s">
        <v>147</v>
      </c>
      <c r="D29" s="126">
        <v>28</v>
      </c>
      <c r="E29" s="126" t="str">
        <f t="shared" si="0"/>
        <v/>
      </c>
      <c r="G29" s="126" t="str">
        <f t="shared" si="1"/>
        <v/>
      </c>
      <c r="H29" s="126" t="str">
        <f>IFERROR(VLOOKUP(G29,base!$C$2:$D$133,2,FALSE),"")</f>
        <v/>
      </c>
    </row>
    <row r="30" spans="1:8" ht="15.75" thickBot="1" x14ac:dyDescent="0.3">
      <c r="A30" s="123" t="s">
        <v>3686</v>
      </c>
      <c r="B30" s="125">
        <v>45</v>
      </c>
      <c r="C30" s="125" t="s">
        <v>132</v>
      </c>
      <c r="D30" s="126">
        <v>29</v>
      </c>
      <c r="E30" s="126" t="str">
        <f t="shared" si="0"/>
        <v/>
      </c>
      <c r="G30" s="126" t="str">
        <f t="shared" si="1"/>
        <v/>
      </c>
      <c r="H30" s="126" t="str">
        <f>IFERROR(VLOOKUP(G30,base!$C$2:$D$133,2,FALSE),"")</f>
        <v/>
      </c>
    </row>
    <row r="31" spans="1:8" ht="15.75" thickBot="1" x14ac:dyDescent="0.3">
      <c r="A31" s="123" t="s">
        <v>3683</v>
      </c>
      <c r="B31" s="125">
        <v>45</v>
      </c>
      <c r="C31" s="125" t="s">
        <v>132</v>
      </c>
      <c r="D31" s="126">
        <v>30</v>
      </c>
      <c r="E31" s="126" t="str">
        <f t="shared" si="0"/>
        <v/>
      </c>
      <c r="G31" s="126" t="str">
        <f t="shared" si="1"/>
        <v/>
      </c>
      <c r="H31" s="126" t="str">
        <f>IFERROR(VLOOKUP(G31,base!$C$2:$D$133,2,FALSE),"")</f>
        <v/>
      </c>
    </row>
    <row r="32" spans="1:8" ht="15.75" thickBot="1" x14ac:dyDescent="0.3">
      <c r="A32" s="123" t="s">
        <v>3686</v>
      </c>
      <c r="B32" s="125">
        <v>47</v>
      </c>
      <c r="C32" s="125" t="s">
        <v>143</v>
      </c>
      <c r="D32" s="126">
        <v>31</v>
      </c>
      <c r="E32" s="126" t="str">
        <f t="shared" si="0"/>
        <v/>
      </c>
      <c r="G32" s="126" t="str">
        <f t="shared" si="1"/>
        <v/>
      </c>
      <c r="H32" s="126" t="str">
        <f>IFERROR(VLOOKUP(G32,base!$C$2:$D$133,2,FALSE),"")</f>
        <v/>
      </c>
    </row>
    <row r="33" spans="1:8" ht="15.75" thickBot="1" x14ac:dyDescent="0.3">
      <c r="A33" s="123" t="s">
        <v>3683</v>
      </c>
      <c r="B33" s="125">
        <v>47</v>
      </c>
      <c r="C33" s="125" t="s">
        <v>143</v>
      </c>
      <c r="D33" s="126">
        <v>32</v>
      </c>
      <c r="E33" s="126" t="str">
        <f t="shared" si="0"/>
        <v/>
      </c>
      <c r="G33" s="126" t="str">
        <f t="shared" si="1"/>
        <v/>
      </c>
      <c r="H33" s="126" t="str">
        <f>IFERROR(VLOOKUP(G33,base!$C$2:$D$133,2,FALSE),"")</f>
        <v/>
      </c>
    </row>
    <row r="34" spans="1:8" ht="15.75" thickBot="1" x14ac:dyDescent="0.3">
      <c r="A34" s="123" t="s">
        <v>3686</v>
      </c>
      <c r="B34" s="125">
        <v>52</v>
      </c>
      <c r="C34" s="125" t="s">
        <v>138</v>
      </c>
      <c r="D34" s="126">
        <v>33</v>
      </c>
      <c r="E34" s="126" t="str">
        <f t="shared" si="0"/>
        <v/>
      </c>
      <c r="G34" s="126" t="str">
        <f t="shared" si="1"/>
        <v/>
      </c>
      <c r="H34" s="126" t="str">
        <f>IFERROR(VLOOKUP(G34,base!$C$2:$D$133,2,FALSE),"")</f>
        <v/>
      </c>
    </row>
    <row r="35" spans="1:8" ht="15.75" thickBot="1" x14ac:dyDescent="0.3">
      <c r="A35" s="123" t="s">
        <v>3683</v>
      </c>
      <c r="B35" s="125">
        <v>52</v>
      </c>
      <c r="C35" s="125" t="s">
        <v>138</v>
      </c>
      <c r="D35" s="126">
        <v>34</v>
      </c>
      <c r="E35" s="126" t="str">
        <f t="shared" si="0"/>
        <v/>
      </c>
      <c r="G35" s="126" t="str">
        <f t="shared" si="1"/>
        <v/>
      </c>
      <c r="H35" s="126" t="str">
        <f>IFERROR(VLOOKUP(G35,base!$C$2:$D$133,2,FALSE),"")</f>
        <v/>
      </c>
    </row>
    <row r="36" spans="1:8" ht="15.75" thickBot="1" x14ac:dyDescent="0.3">
      <c r="A36" s="123" t="s">
        <v>3686</v>
      </c>
      <c r="B36" s="125">
        <v>57</v>
      </c>
      <c r="C36" s="125" t="s">
        <v>139</v>
      </c>
      <c r="D36" s="126">
        <v>35</v>
      </c>
      <c r="E36" s="126" t="str">
        <f t="shared" si="0"/>
        <v/>
      </c>
      <c r="G36" s="126" t="str">
        <f t="shared" si="1"/>
        <v/>
      </c>
      <c r="H36" s="126" t="str">
        <f>IFERROR(VLOOKUP(G36,base!$C$2:$D$133,2,FALSE),"")</f>
        <v/>
      </c>
    </row>
    <row r="37" spans="1:8" ht="15.75" thickBot="1" x14ac:dyDescent="0.3">
      <c r="A37" s="123" t="s">
        <v>3683</v>
      </c>
      <c r="B37" s="125">
        <v>57</v>
      </c>
      <c r="C37" s="125" t="s">
        <v>139</v>
      </c>
      <c r="D37" s="126">
        <v>36</v>
      </c>
      <c r="E37" s="126" t="str">
        <f t="shared" si="0"/>
        <v/>
      </c>
      <c r="G37" s="126" t="str">
        <f t="shared" si="1"/>
        <v/>
      </c>
      <c r="H37" s="126" t="str">
        <f>IFERROR(VLOOKUP(G37,base!$C$2:$D$133,2,FALSE),"")</f>
        <v/>
      </c>
    </row>
    <row r="38" spans="1:8" ht="15.75" thickBot="1" x14ac:dyDescent="0.3">
      <c r="A38" s="123" t="s">
        <v>3686</v>
      </c>
      <c r="B38" s="125">
        <v>59</v>
      </c>
      <c r="C38" s="125" t="s">
        <v>142</v>
      </c>
      <c r="D38" s="126">
        <v>37</v>
      </c>
      <c r="E38" s="126" t="str">
        <f t="shared" si="0"/>
        <v/>
      </c>
      <c r="G38" s="126" t="str">
        <f t="shared" si="1"/>
        <v/>
      </c>
      <c r="H38" s="126" t="str">
        <f>IFERROR(VLOOKUP(G38,base!$C$2:$D$133,2,FALSE),"")</f>
        <v/>
      </c>
    </row>
    <row r="39" spans="1:8" ht="15.75" thickBot="1" x14ac:dyDescent="0.3">
      <c r="A39" s="123" t="s">
        <v>3683</v>
      </c>
      <c r="B39" s="125">
        <v>59</v>
      </c>
      <c r="C39" s="125" t="s">
        <v>142</v>
      </c>
      <c r="D39" s="126">
        <v>38</v>
      </c>
      <c r="E39" s="126" t="str">
        <f t="shared" si="0"/>
        <v/>
      </c>
      <c r="G39" s="126" t="str">
        <f t="shared" si="1"/>
        <v/>
      </c>
      <c r="H39" s="126" t="str">
        <f>IFERROR(VLOOKUP(G39,base!$C$2:$D$133,2,FALSE),"")</f>
        <v/>
      </c>
    </row>
    <row r="40" spans="1:8" ht="15.75" thickBot="1" x14ac:dyDescent="0.3">
      <c r="A40" s="123" t="s">
        <v>3686</v>
      </c>
      <c r="B40" s="125">
        <v>62</v>
      </c>
      <c r="C40" s="125" t="s">
        <v>137</v>
      </c>
      <c r="D40" s="126">
        <v>39</v>
      </c>
      <c r="E40" s="126" t="str">
        <f t="shared" si="0"/>
        <v/>
      </c>
      <c r="G40" s="126" t="str">
        <f t="shared" si="1"/>
        <v/>
      </c>
      <c r="H40" s="126" t="str">
        <f>IFERROR(VLOOKUP(G40,base!$C$2:$D$133,2,FALSE),"")</f>
        <v/>
      </c>
    </row>
    <row r="41" spans="1:8" ht="15.75" thickBot="1" x14ac:dyDescent="0.3">
      <c r="A41" s="123" t="s">
        <v>3683</v>
      </c>
      <c r="B41" s="125">
        <v>62</v>
      </c>
      <c r="C41" s="125" t="s">
        <v>137</v>
      </c>
      <c r="D41" s="126">
        <v>40</v>
      </c>
      <c r="E41" s="126" t="str">
        <f t="shared" si="0"/>
        <v/>
      </c>
      <c r="G41" s="126" t="str">
        <f t="shared" si="1"/>
        <v/>
      </c>
      <c r="H41" s="126" t="str">
        <f>IFERROR(VLOOKUP(G41,base!$C$2:$D$133,2,FALSE),"")</f>
        <v/>
      </c>
    </row>
    <row r="42" spans="1:8" ht="15.75" thickBot="1" x14ac:dyDescent="0.3">
      <c r="A42" s="123" t="s">
        <v>3687</v>
      </c>
      <c r="B42" s="125">
        <v>63</v>
      </c>
      <c r="C42" s="125" t="s">
        <v>136</v>
      </c>
      <c r="D42" s="126">
        <v>41</v>
      </c>
      <c r="E42" s="126" t="str">
        <f t="shared" si="0"/>
        <v/>
      </c>
      <c r="G42" s="126" t="str">
        <f t="shared" si="1"/>
        <v/>
      </c>
      <c r="H42" s="126" t="str">
        <f>IFERROR(VLOOKUP(G42,base!$C$2:$D$133,2,FALSE),"")</f>
        <v/>
      </c>
    </row>
    <row r="43" spans="1:8" ht="15.75" thickBot="1" x14ac:dyDescent="0.3">
      <c r="A43" s="123" t="s">
        <v>3685</v>
      </c>
      <c r="B43" s="125">
        <v>64</v>
      </c>
      <c r="C43" s="125" t="s">
        <v>33</v>
      </c>
      <c r="D43" s="126">
        <v>42</v>
      </c>
      <c r="E43" s="126" t="str">
        <f t="shared" si="0"/>
        <v/>
      </c>
      <c r="G43" s="126" t="str">
        <f t="shared" si="1"/>
        <v/>
      </c>
      <c r="H43" s="126" t="str">
        <f>IFERROR(VLOOKUP(G43,base!$C$2:$D$133,2,FALSE),"")</f>
        <v/>
      </c>
    </row>
    <row r="44" spans="1:8" ht="15.75" thickBot="1" x14ac:dyDescent="0.3">
      <c r="A44" s="123" t="s">
        <v>3686</v>
      </c>
      <c r="B44" s="125">
        <v>64</v>
      </c>
      <c r="C44" s="125" t="s">
        <v>33</v>
      </c>
      <c r="D44" s="126">
        <v>43</v>
      </c>
      <c r="E44" s="126" t="str">
        <f t="shared" si="0"/>
        <v/>
      </c>
      <c r="G44" s="126" t="str">
        <f t="shared" si="1"/>
        <v/>
      </c>
      <c r="H44" s="126" t="str">
        <f>IFERROR(VLOOKUP(G44,base!$C$2:$D$133,2,FALSE),"")</f>
        <v/>
      </c>
    </row>
    <row r="45" spans="1:8" ht="15.75" thickBot="1" x14ac:dyDescent="0.3">
      <c r="A45" s="123" t="s">
        <v>3685</v>
      </c>
      <c r="B45" s="125">
        <v>70</v>
      </c>
      <c r="C45" s="125" t="s">
        <v>92</v>
      </c>
      <c r="D45" s="126">
        <v>44</v>
      </c>
      <c r="E45" s="126" t="str">
        <f t="shared" si="0"/>
        <v/>
      </c>
      <c r="G45" s="126" t="str">
        <f t="shared" si="1"/>
        <v/>
      </c>
      <c r="H45" s="126" t="str">
        <f>IFERROR(VLOOKUP(G45,base!$C$2:$D$133,2,FALSE),"")</f>
        <v/>
      </c>
    </row>
    <row r="46" spans="1:8" ht="15.75" thickBot="1" x14ac:dyDescent="0.3">
      <c r="A46" s="123" t="s">
        <v>3686</v>
      </c>
      <c r="B46" s="125">
        <v>70</v>
      </c>
      <c r="C46" s="125" t="s">
        <v>92</v>
      </c>
      <c r="D46" s="126">
        <v>45</v>
      </c>
      <c r="E46" s="126" t="str">
        <f t="shared" si="0"/>
        <v/>
      </c>
      <c r="G46" s="126" t="str">
        <f t="shared" si="1"/>
        <v/>
      </c>
      <c r="H46" s="126" t="str">
        <f>IFERROR(VLOOKUP(G46,base!$C$2:$D$133,2,FALSE),"")</f>
        <v/>
      </c>
    </row>
    <row r="47" spans="1:8" ht="15.75" thickBot="1" x14ac:dyDescent="0.3">
      <c r="A47" s="123" t="s">
        <v>3686</v>
      </c>
      <c r="B47" s="125">
        <v>72</v>
      </c>
      <c r="C47" s="125" t="s">
        <v>148</v>
      </c>
      <c r="D47" s="126">
        <v>46</v>
      </c>
      <c r="E47" s="126" t="str">
        <f t="shared" si="0"/>
        <v/>
      </c>
      <c r="G47" s="126" t="str">
        <f t="shared" si="1"/>
        <v/>
      </c>
      <c r="H47" s="126" t="str">
        <f>IFERROR(VLOOKUP(G47,base!$C$2:$D$133,2,FALSE),"")</f>
        <v/>
      </c>
    </row>
    <row r="48" spans="1:8" ht="15.75" thickBot="1" x14ac:dyDescent="0.3">
      <c r="A48" s="123" t="s">
        <v>3683</v>
      </c>
      <c r="B48" s="125">
        <v>72</v>
      </c>
      <c r="C48" s="125" t="s">
        <v>148</v>
      </c>
      <c r="D48" s="126">
        <v>47</v>
      </c>
      <c r="E48" s="126" t="str">
        <f t="shared" si="0"/>
        <v/>
      </c>
      <c r="G48" s="126" t="str">
        <f t="shared" si="1"/>
        <v/>
      </c>
      <c r="H48" s="126" t="str">
        <f>IFERROR(VLOOKUP(G48,base!$C$2:$D$133,2,FALSE),"")</f>
        <v/>
      </c>
    </row>
    <row r="49" spans="1:8" ht="15.75" thickBot="1" x14ac:dyDescent="0.3">
      <c r="A49" s="123" t="s">
        <v>3686</v>
      </c>
      <c r="B49" s="125">
        <v>77</v>
      </c>
      <c r="C49" s="125" t="s">
        <v>113</v>
      </c>
      <c r="D49" s="126">
        <v>48</v>
      </c>
      <c r="E49" s="126" t="str">
        <f t="shared" si="0"/>
        <v/>
      </c>
      <c r="G49" s="126" t="str">
        <f t="shared" si="1"/>
        <v/>
      </c>
      <c r="H49" s="126" t="str">
        <f>IFERROR(VLOOKUP(G49,base!$C$2:$D$133,2,FALSE),"")</f>
        <v/>
      </c>
    </row>
    <row r="50" spans="1:8" ht="15.75" thickBot="1" x14ac:dyDescent="0.3">
      <c r="A50" s="123" t="s">
        <v>3683</v>
      </c>
      <c r="B50" s="125">
        <v>77</v>
      </c>
      <c r="C50" s="125" t="s">
        <v>113</v>
      </c>
      <c r="D50" s="126">
        <v>49</v>
      </c>
      <c r="E50" s="126" t="str">
        <f t="shared" si="0"/>
        <v/>
      </c>
      <c r="G50" s="126" t="str">
        <f t="shared" si="1"/>
        <v/>
      </c>
      <c r="H50" s="126" t="str">
        <f>IFERROR(VLOOKUP(G50,base!$C$2:$D$133,2,FALSE),"")</f>
        <v/>
      </c>
    </row>
    <row r="51" spans="1:8" ht="15.75" thickBot="1" x14ac:dyDescent="0.3">
      <c r="A51" s="123" t="s">
        <v>3686</v>
      </c>
      <c r="B51" s="125">
        <v>82</v>
      </c>
      <c r="C51" s="125" t="s">
        <v>133</v>
      </c>
      <c r="D51" s="126">
        <v>50</v>
      </c>
      <c r="E51" s="126" t="str">
        <f t="shared" si="0"/>
        <v/>
      </c>
      <c r="G51" s="126" t="str">
        <f t="shared" si="1"/>
        <v/>
      </c>
      <c r="H51" s="126" t="str">
        <f>IFERROR(VLOOKUP(G51,base!$C$2:$D$133,2,FALSE),"")</f>
        <v/>
      </c>
    </row>
    <row r="52" spans="1:8" ht="15.75" thickBot="1" x14ac:dyDescent="0.3">
      <c r="A52" s="123" t="s">
        <v>3683</v>
      </c>
      <c r="B52" s="125">
        <v>82</v>
      </c>
      <c r="C52" s="125" t="s">
        <v>133</v>
      </c>
      <c r="D52" s="126">
        <v>51</v>
      </c>
      <c r="E52" s="126" t="str">
        <f t="shared" si="0"/>
        <v/>
      </c>
      <c r="G52" s="126" t="str">
        <f t="shared" si="1"/>
        <v/>
      </c>
      <c r="H52" s="126" t="str">
        <f>IFERROR(VLOOKUP(G52,base!$C$2:$D$133,2,FALSE),"")</f>
        <v/>
      </c>
    </row>
    <row r="53" spans="1:8" ht="15.75" thickBot="1" x14ac:dyDescent="0.3">
      <c r="A53" s="123" t="s">
        <v>3686</v>
      </c>
      <c r="B53" s="125">
        <v>97</v>
      </c>
      <c r="C53" s="125" t="s">
        <v>115</v>
      </c>
      <c r="D53" s="126">
        <v>52</v>
      </c>
      <c r="E53" s="126" t="str">
        <f t="shared" si="0"/>
        <v/>
      </c>
      <c r="G53" s="126" t="str">
        <f t="shared" si="1"/>
        <v/>
      </c>
      <c r="H53" s="126" t="str">
        <f>IFERROR(VLOOKUP(G53,base!$C$2:$D$133,2,FALSE),"")</f>
        <v/>
      </c>
    </row>
    <row r="54" spans="1:8" ht="15.75" thickBot="1" x14ac:dyDescent="0.3">
      <c r="A54" s="123" t="s">
        <v>3683</v>
      </c>
      <c r="B54" s="125">
        <v>97</v>
      </c>
      <c r="C54" s="125" t="s">
        <v>115</v>
      </c>
      <c r="D54" s="126">
        <v>53</v>
      </c>
      <c r="E54" s="126" t="str">
        <f t="shared" si="0"/>
        <v/>
      </c>
      <c r="G54" s="126" t="str">
        <f t="shared" si="1"/>
        <v/>
      </c>
      <c r="H54" s="126" t="str">
        <f>IFERROR(VLOOKUP(G54,base!$C$2:$D$133,2,FALSE),"")</f>
        <v/>
      </c>
    </row>
    <row r="55" spans="1:8" ht="15.75" thickBot="1" x14ac:dyDescent="0.3">
      <c r="A55" s="123" t="s">
        <v>3685</v>
      </c>
      <c r="B55" s="125">
        <v>105</v>
      </c>
      <c r="C55" s="125" t="s">
        <v>90</v>
      </c>
      <c r="D55" s="126">
        <v>54</v>
      </c>
      <c r="E55" s="126" t="str">
        <f t="shared" si="0"/>
        <v/>
      </c>
      <c r="G55" s="126" t="str">
        <f t="shared" si="1"/>
        <v/>
      </c>
      <c r="H55" s="126" t="str">
        <f>IFERROR(VLOOKUP(G55,base!$C$2:$D$133,2,FALSE),"")</f>
        <v/>
      </c>
    </row>
    <row r="56" spans="1:8" ht="15.75" thickBot="1" x14ac:dyDescent="0.3">
      <c r="A56" s="123" t="s">
        <v>3686</v>
      </c>
      <c r="B56" s="125">
        <v>105</v>
      </c>
      <c r="C56" s="125" t="s">
        <v>90</v>
      </c>
      <c r="D56" s="126">
        <v>55</v>
      </c>
      <c r="E56" s="126" t="str">
        <f t="shared" si="0"/>
        <v/>
      </c>
      <c r="G56" s="126" t="str">
        <f t="shared" si="1"/>
        <v/>
      </c>
      <c r="H56" s="126" t="str">
        <f>IFERROR(VLOOKUP(G56,base!$C$2:$D$133,2,FALSE),"")</f>
        <v/>
      </c>
    </row>
    <row r="57" spans="1:8" ht="15.75" thickBot="1" x14ac:dyDescent="0.3">
      <c r="A57" s="123" t="s">
        <v>3686</v>
      </c>
      <c r="B57" s="125">
        <v>107</v>
      </c>
      <c r="C57" s="125" t="s">
        <v>141</v>
      </c>
      <c r="D57" s="126">
        <v>56</v>
      </c>
      <c r="E57" s="126" t="str">
        <f t="shared" si="0"/>
        <v/>
      </c>
      <c r="G57" s="126" t="str">
        <f t="shared" si="1"/>
        <v/>
      </c>
      <c r="H57" s="126" t="str">
        <f>IFERROR(VLOOKUP(G57,base!$C$2:$D$133,2,FALSE),"")</f>
        <v/>
      </c>
    </row>
    <row r="58" spans="1:8" ht="15.75" thickBot="1" x14ac:dyDescent="0.3">
      <c r="A58" s="123" t="s">
        <v>3683</v>
      </c>
      <c r="B58" s="125">
        <v>107</v>
      </c>
      <c r="C58" s="125" t="s">
        <v>141</v>
      </c>
      <c r="D58" s="126">
        <v>57</v>
      </c>
      <c r="E58" s="126" t="str">
        <f t="shared" si="0"/>
        <v/>
      </c>
      <c r="G58" s="126" t="str">
        <f t="shared" si="1"/>
        <v/>
      </c>
      <c r="H58" s="126" t="str">
        <f>IFERROR(VLOOKUP(G58,base!$C$2:$D$133,2,FALSE),"")</f>
        <v/>
      </c>
    </row>
    <row r="59" spans="1:8" ht="15.75" thickBot="1" x14ac:dyDescent="0.3">
      <c r="A59" s="123" t="s">
        <v>3686</v>
      </c>
      <c r="B59" s="125">
        <v>112</v>
      </c>
      <c r="C59" s="125" t="s">
        <v>117</v>
      </c>
      <c r="D59" s="126">
        <v>58</v>
      </c>
      <c r="E59" s="126" t="str">
        <f t="shared" si="0"/>
        <v/>
      </c>
      <c r="G59" s="126" t="str">
        <f t="shared" si="1"/>
        <v/>
      </c>
      <c r="H59" s="126" t="str">
        <f>IFERROR(VLOOKUP(G59,base!$C$2:$D$133,2,FALSE),"")</f>
        <v/>
      </c>
    </row>
    <row r="60" spans="1:8" ht="15.75" thickBot="1" x14ac:dyDescent="0.3">
      <c r="A60" s="123" t="s">
        <v>3683</v>
      </c>
      <c r="B60" s="125">
        <v>112</v>
      </c>
      <c r="C60" s="125" t="s">
        <v>117</v>
      </c>
      <c r="D60" s="126">
        <v>59</v>
      </c>
      <c r="E60" s="126" t="str">
        <f t="shared" si="0"/>
        <v/>
      </c>
      <c r="G60" s="126" t="str">
        <f t="shared" si="1"/>
        <v/>
      </c>
      <c r="H60" s="126" t="str">
        <f>IFERROR(VLOOKUP(G60,base!$C$2:$D$133,2,FALSE),"")</f>
        <v/>
      </c>
    </row>
    <row r="61" spans="1:8" ht="15.75" thickBot="1" x14ac:dyDescent="0.3">
      <c r="A61" s="123" t="s">
        <v>3686</v>
      </c>
      <c r="B61" s="125">
        <v>113</v>
      </c>
      <c r="C61" s="125" t="s">
        <v>116</v>
      </c>
      <c r="D61" s="126">
        <v>60</v>
      </c>
      <c r="E61" s="126" t="str">
        <f t="shared" si="0"/>
        <v/>
      </c>
      <c r="G61" s="126" t="str">
        <f t="shared" si="1"/>
        <v/>
      </c>
      <c r="H61" s="126" t="str">
        <f>IFERROR(VLOOKUP(G61,base!$C$2:$D$133,2,FALSE),"")</f>
        <v/>
      </c>
    </row>
    <row r="62" spans="1:8" ht="15.75" thickBot="1" x14ac:dyDescent="0.3">
      <c r="A62" s="123" t="s">
        <v>3683</v>
      </c>
      <c r="B62" s="125">
        <v>113</v>
      </c>
      <c r="C62" s="125" t="s">
        <v>116</v>
      </c>
      <c r="D62" s="126">
        <v>61</v>
      </c>
      <c r="E62" s="126" t="str">
        <f t="shared" si="0"/>
        <v/>
      </c>
      <c r="G62" s="126" t="str">
        <f t="shared" si="1"/>
        <v/>
      </c>
      <c r="H62" s="126" t="str">
        <f>IFERROR(VLOOKUP(G62,base!$C$2:$D$133,2,FALSE),"")</f>
        <v/>
      </c>
    </row>
    <row r="63" spans="1:8" ht="15.75" thickBot="1" x14ac:dyDescent="0.3">
      <c r="A63" s="123" t="s">
        <v>3686</v>
      </c>
      <c r="B63" s="125">
        <v>117</v>
      </c>
      <c r="C63" s="125" t="s">
        <v>134</v>
      </c>
      <c r="D63" s="126">
        <v>62</v>
      </c>
      <c r="E63" s="126" t="str">
        <f t="shared" si="0"/>
        <v/>
      </c>
      <c r="G63" s="126" t="str">
        <f t="shared" si="1"/>
        <v/>
      </c>
      <c r="H63" s="126" t="str">
        <f>IFERROR(VLOOKUP(G63,base!$C$2:$D$133,2,FALSE),"")</f>
        <v/>
      </c>
    </row>
    <row r="64" spans="1:8" ht="15.75" thickBot="1" x14ac:dyDescent="0.3">
      <c r="A64" s="123" t="s">
        <v>3683</v>
      </c>
      <c r="B64" s="125">
        <v>117</v>
      </c>
      <c r="C64" s="125" t="s">
        <v>134</v>
      </c>
      <c r="D64" s="126">
        <v>63</v>
      </c>
      <c r="E64" s="126" t="str">
        <f t="shared" si="0"/>
        <v/>
      </c>
      <c r="G64" s="126" t="str">
        <f t="shared" si="1"/>
        <v/>
      </c>
      <c r="H64" s="126" t="str">
        <f>IFERROR(VLOOKUP(G64,base!$C$2:$D$133,2,FALSE),"")</f>
        <v/>
      </c>
    </row>
    <row r="65" spans="1:8" ht="15.75" thickBot="1" x14ac:dyDescent="0.3">
      <c r="A65" s="123" t="s">
        <v>3685</v>
      </c>
      <c r="B65" s="125">
        <v>120</v>
      </c>
      <c r="C65" s="125" t="s">
        <v>109</v>
      </c>
      <c r="D65" s="126">
        <v>64</v>
      </c>
      <c r="E65" s="126" t="str">
        <f t="shared" si="0"/>
        <v/>
      </c>
      <c r="G65" s="126" t="str">
        <f t="shared" si="1"/>
        <v/>
      </c>
      <c r="H65" s="126" t="str">
        <f>IFERROR(VLOOKUP(G65,base!$C$2:$D$133,2,FALSE),"")</f>
        <v/>
      </c>
    </row>
    <row r="66" spans="1:8" ht="15.75" thickBot="1" x14ac:dyDescent="0.3">
      <c r="A66" s="123" t="s">
        <v>3686</v>
      </c>
      <c r="B66" s="125">
        <v>120</v>
      </c>
      <c r="C66" s="125" t="s">
        <v>109</v>
      </c>
      <c r="D66" s="126">
        <v>65</v>
      </c>
      <c r="E66" s="126" t="str">
        <f t="shared" si="0"/>
        <v/>
      </c>
      <c r="G66" s="126" t="str">
        <f t="shared" si="1"/>
        <v/>
      </c>
      <c r="H66" s="126" t="str">
        <f>IFERROR(VLOOKUP(G66,base!$C$2:$D$133,2,FALSE),"")</f>
        <v/>
      </c>
    </row>
    <row r="67" spans="1:8" ht="15.75" thickBot="1" x14ac:dyDescent="0.3">
      <c r="A67" s="123" t="s">
        <v>3686</v>
      </c>
      <c r="B67" s="125">
        <v>122</v>
      </c>
      <c r="C67" s="125" t="s">
        <v>131</v>
      </c>
      <c r="D67" s="126">
        <v>66</v>
      </c>
      <c r="E67" s="126" t="str">
        <f t="shared" ref="E67:E130" si="2">IF(A67=$F$2,B67,"")</f>
        <v/>
      </c>
      <c r="G67" s="126" t="str">
        <f t="shared" ref="G67:G130" si="3">IFERROR(SMALL($E$2:$E$250,D67),"")</f>
        <v/>
      </c>
      <c r="H67" s="126" t="str">
        <f>IFERROR(VLOOKUP(G67,base!$C$2:$D$133,2,FALSE),"")</f>
        <v/>
      </c>
    </row>
    <row r="68" spans="1:8" ht="15.75" thickBot="1" x14ac:dyDescent="0.3">
      <c r="A68" s="123" t="s">
        <v>3683</v>
      </c>
      <c r="B68" s="125">
        <v>122</v>
      </c>
      <c r="C68" s="125" t="s">
        <v>131</v>
      </c>
      <c r="D68" s="126">
        <v>67</v>
      </c>
      <c r="E68" s="126" t="str">
        <f t="shared" si="2"/>
        <v/>
      </c>
      <c r="G68" s="126" t="str">
        <f t="shared" si="3"/>
        <v/>
      </c>
      <c r="H68" s="126" t="str">
        <f>IFERROR(VLOOKUP(G68,base!$C$2:$D$133,2,FALSE),"")</f>
        <v/>
      </c>
    </row>
    <row r="69" spans="1:8" ht="15.75" thickBot="1" x14ac:dyDescent="0.3">
      <c r="A69" s="123" t="s">
        <v>3686</v>
      </c>
      <c r="B69" s="125">
        <v>127</v>
      </c>
      <c r="C69" s="125" t="s">
        <v>114</v>
      </c>
      <c r="D69" s="126">
        <v>68</v>
      </c>
      <c r="E69" s="126" t="str">
        <f t="shared" si="2"/>
        <v/>
      </c>
      <c r="G69" s="126" t="str">
        <f t="shared" si="3"/>
        <v/>
      </c>
      <c r="H69" s="126" t="str">
        <f>IFERROR(VLOOKUP(G69,base!$C$2:$D$133,2,FALSE),"")</f>
        <v/>
      </c>
    </row>
    <row r="70" spans="1:8" ht="15.75" thickBot="1" x14ac:dyDescent="0.3">
      <c r="A70" s="123" t="s">
        <v>3683</v>
      </c>
      <c r="B70" s="125">
        <v>127</v>
      </c>
      <c r="C70" s="125" t="s">
        <v>114</v>
      </c>
      <c r="D70" s="126">
        <v>69</v>
      </c>
      <c r="E70" s="126" t="str">
        <f t="shared" si="2"/>
        <v/>
      </c>
      <c r="G70" s="126" t="str">
        <f t="shared" si="3"/>
        <v/>
      </c>
      <c r="H70" s="126" t="str">
        <f>IFERROR(VLOOKUP(G70,base!$C$2:$D$133,2,FALSE),"")</f>
        <v/>
      </c>
    </row>
    <row r="71" spans="1:8" ht="15.75" thickBot="1" x14ac:dyDescent="0.3">
      <c r="A71" s="123" t="s">
        <v>3685</v>
      </c>
      <c r="B71" s="125">
        <v>140</v>
      </c>
      <c r="C71" s="125" t="s">
        <v>74</v>
      </c>
      <c r="D71" s="126">
        <v>70</v>
      </c>
      <c r="E71" s="126" t="str">
        <f t="shared" si="2"/>
        <v/>
      </c>
      <c r="G71" s="126" t="str">
        <f t="shared" si="3"/>
        <v/>
      </c>
      <c r="H71" s="126" t="str">
        <f>IFERROR(VLOOKUP(G71,base!$C$2:$D$133,2,FALSE),"")</f>
        <v/>
      </c>
    </row>
    <row r="72" spans="1:8" ht="15.75" thickBot="1" x14ac:dyDescent="0.3">
      <c r="A72" s="123" t="s">
        <v>3686</v>
      </c>
      <c r="B72" s="125">
        <v>140</v>
      </c>
      <c r="C72" s="125" t="s">
        <v>74</v>
      </c>
      <c r="D72" s="126">
        <v>71</v>
      </c>
      <c r="E72" s="126" t="str">
        <f t="shared" si="2"/>
        <v/>
      </c>
      <c r="G72" s="126" t="str">
        <f t="shared" si="3"/>
        <v/>
      </c>
      <c r="H72" s="126" t="str">
        <f>IFERROR(VLOOKUP(G72,base!$C$2:$D$133,2,FALSE),"")</f>
        <v/>
      </c>
    </row>
    <row r="73" spans="1:8" ht="15.75" thickBot="1" x14ac:dyDescent="0.3">
      <c r="A73" s="123" t="s">
        <v>3685</v>
      </c>
      <c r="B73" s="125">
        <v>150</v>
      </c>
      <c r="C73" s="125" t="s">
        <v>89</v>
      </c>
      <c r="D73" s="126">
        <v>72</v>
      </c>
      <c r="E73" s="126" t="str">
        <f t="shared" si="2"/>
        <v/>
      </c>
      <c r="G73" s="126" t="str">
        <f t="shared" si="3"/>
        <v/>
      </c>
      <c r="H73" s="126" t="str">
        <f>IFERROR(VLOOKUP(G73,base!$C$2:$D$133,2,FALSE),"")</f>
        <v/>
      </c>
    </row>
    <row r="74" spans="1:8" ht="15.75" thickBot="1" x14ac:dyDescent="0.3">
      <c r="A74" s="123" t="s">
        <v>3686</v>
      </c>
      <c r="B74" s="125">
        <v>150</v>
      </c>
      <c r="C74" s="125" t="s">
        <v>89</v>
      </c>
      <c r="D74" s="126">
        <v>73</v>
      </c>
      <c r="E74" s="126" t="str">
        <f t="shared" si="2"/>
        <v/>
      </c>
      <c r="G74" s="126" t="str">
        <f t="shared" si="3"/>
        <v/>
      </c>
      <c r="H74" s="126" t="str">
        <f>IFERROR(VLOOKUP(G74,base!$C$2:$D$133,2,FALSE),"")</f>
        <v/>
      </c>
    </row>
    <row r="75" spans="1:8" ht="15.75" thickBot="1" x14ac:dyDescent="0.3">
      <c r="A75" s="123" t="s">
        <v>3685</v>
      </c>
      <c r="B75" s="125">
        <v>160</v>
      </c>
      <c r="C75" s="125" t="s">
        <v>63</v>
      </c>
      <c r="D75" s="126">
        <v>74</v>
      </c>
      <c r="E75" s="126" t="str">
        <f t="shared" si="2"/>
        <v/>
      </c>
      <c r="G75" s="126" t="str">
        <f t="shared" si="3"/>
        <v/>
      </c>
      <c r="H75" s="126" t="str">
        <f>IFERROR(VLOOKUP(G75,base!$C$2:$D$133,2,FALSE),"")</f>
        <v/>
      </c>
    </row>
    <row r="76" spans="1:8" ht="15.75" thickBot="1" x14ac:dyDescent="0.3">
      <c r="A76" s="123" t="s">
        <v>3686</v>
      </c>
      <c r="B76" s="125">
        <v>160</v>
      </c>
      <c r="C76" s="125" t="s">
        <v>63</v>
      </c>
      <c r="D76" s="126">
        <v>75</v>
      </c>
      <c r="E76" s="126" t="str">
        <f t="shared" si="2"/>
        <v/>
      </c>
      <c r="G76" s="126" t="str">
        <f t="shared" si="3"/>
        <v/>
      </c>
      <c r="H76" s="126" t="str">
        <f>IFERROR(VLOOKUP(G76,base!$C$2:$D$133,2,FALSE),"")</f>
        <v/>
      </c>
    </row>
    <row r="77" spans="1:8" ht="15.75" thickBot="1" x14ac:dyDescent="0.3">
      <c r="A77" s="123" t="s">
        <v>3685</v>
      </c>
      <c r="B77" s="125">
        <v>185</v>
      </c>
      <c r="C77" s="125" t="s">
        <v>47</v>
      </c>
      <c r="D77" s="126">
        <v>76</v>
      </c>
      <c r="E77" s="126" t="str">
        <f t="shared" si="2"/>
        <v/>
      </c>
      <c r="G77" s="126" t="str">
        <f t="shared" si="3"/>
        <v/>
      </c>
      <c r="H77" s="126" t="str">
        <f>IFERROR(VLOOKUP(G77,base!$C$2:$D$133,2,FALSE),"")</f>
        <v/>
      </c>
    </row>
    <row r="78" spans="1:8" ht="15.75" thickBot="1" x14ac:dyDescent="0.3">
      <c r="A78" s="123" t="s">
        <v>3686</v>
      </c>
      <c r="B78" s="125">
        <v>185</v>
      </c>
      <c r="C78" s="125" t="s">
        <v>47</v>
      </c>
      <c r="D78" s="126">
        <v>77</v>
      </c>
      <c r="E78" s="126" t="str">
        <f t="shared" si="2"/>
        <v/>
      </c>
      <c r="G78" s="126" t="str">
        <f t="shared" si="3"/>
        <v/>
      </c>
      <c r="H78" s="126" t="str">
        <f>IFERROR(VLOOKUP(G78,base!$C$2:$D$133,2,FALSE),"")</f>
        <v/>
      </c>
    </row>
    <row r="79" spans="1:8" ht="15.75" thickBot="1" x14ac:dyDescent="0.3">
      <c r="A79" s="123" t="s">
        <v>3685</v>
      </c>
      <c r="B79" s="125">
        <v>205</v>
      </c>
      <c r="C79" s="125" t="s">
        <v>36</v>
      </c>
      <c r="D79" s="126">
        <v>78</v>
      </c>
      <c r="E79" s="126" t="str">
        <f t="shared" si="2"/>
        <v/>
      </c>
      <c r="G79" s="126" t="str">
        <f t="shared" si="3"/>
        <v/>
      </c>
      <c r="H79" s="126" t="str">
        <f>IFERROR(VLOOKUP(G79,base!$C$2:$D$133,2,FALSE),"")</f>
        <v/>
      </c>
    </row>
    <row r="80" spans="1:8" ht="15.75" thickBot="1" x14ac:dyDescent="0.3">
      <c r="A80" s="123" t="s">
        <v>3686</v>
      </c>
      <c r="B80" s="125">
        <v>205</v>
      </c>
      <c r="C80" s="125" t="s">
        <v>36</v>
      </c>
      <c r="D80" s="126">
        <v>79</v>
      </c>
      <c r="E80" s="126" t="str">
        <f t="shared" si="2"/>
        <v/>
      </c>
      <c r="G80" s="126" t="str">
        <f t="shared" si="3"/>
        <v/>
      </c>
      <c r="H80" s="126" t="str">
        <f>IFERROR(VLOOKUP(G80,base!$C$2:$D$133,2,FALSE),"")</f>
        <v/>
      </c>
    </row>
    <row r="81" spans="1:8" ht="15.75" thickBot="1" x14ac:dyDescent="0.3">
      <c r="A81" s="123" t="s">
        <v>3685</v>
      </c>
      <c r="B81" s="125">
        <v>215</v>
      </c>
      <c r="C81" s="125" t="s">
        <v>135</v>
      </c>
      <c r="D81" s="126">
        <v>80</v>
      </c>
      <c r="E81" s="126" t="str">
        <f t="shared" si="2"/>
        <v/>
      </c>
      <c r="G81" s="126" t="str">
        <f t="shared" si="3"/>
        <v/>
      </c>
      <c r="H81" s="126" t="str">
        <f>IFERROR(VLOOKUP(G81,base!$C$2:$D$133,2,FALSE),"")</f>
        <v/>
      </c>
    </row>
    <row r="82" spans="1:8" ht="15.75" thickBot="1" x14ac:dyDescent="0.3">
      <c r="A82" s="123" t="s">
        <v>3686</v>
      </c>
      <c r="B82" s="125">
        <v>215</v>
      </c>
      <c r="C82" s="125" t="s">
        <v>135</v>
      </c>
      <c r="D82" s="126">
        <v>81</v>
      </c>
      <c r="E82" s="126" t="str">
        <f t="shared" si="2"/>
        <v/>
      </c>
      <c r="G82" s="126" t="str">
        <f t="shared" si="3"/>
        <v/>
      </c>
      <c r="H82" s="126" t="str">
        <f>IFERROR(VLOOKUP(G82,base!$C$2:$D$133,2,FALSE),"")</f>
        <v/>
      </c>
    </row>
    <row r="83" spans="1:8" ht="15.75" thickBot="1" x14ac:dyDescent="0.3">
      <c r="A83" s="123" t="s">
        <v>3685</v>
      </c>
      <c r="B83" s="125">
        <v>245</v>
      </c>
      <c r="C83" s="125" t="s">
        <v>151</v>
      </c>
      <c r="D83" s="126">
        <v>82</v>
      </c>
      <c r="E83" s="126" t="str">
        <f t="shared" si="2"/>
        <v/>
      </c>
      <c r="G83" s="126" t="str">
        <f t="shared" si="3"/>
        <v/>
      </c>
      <c r="H83" s="126" t="str">
        <f>IFERROR(VLOOKUP(G83,base!$C$2:$D$133,2,FALSE),"")</f>
        <v/>
      </c>
    </row>
    <row r="84" spans="1:8" ht="15.75" thickBot="1" x14ac:dyDescent="0.3">
      <c r="A84" s="123" t="s">
        <v>3686</v>
      </c>
      <c r="B84" s="125">
        <v>245</v>
      </c>
      <c r="C84" s="125" t="s">
        <v>151</v>
      </c>
      <c r="D84" s="126">
        <v>83</v>
      </c>
      <c r="E84" s="126" t="str">
        <f t="shared" si="2"/>
        <v/>
      </c>
      <c r="G84" s="126" t="str">
        <f t="shared" si="3"/>
        <v/>
      </c>
      <c r="H84" s="126" t="str">
        <f>IFERROR(VLOOKUP(G84,base!$C$2:$D$133,2,FALSE),"")</f>
        <v/>
      </c>
    </row>
    <row r="85" spans="1:8" ht="15.75" thickBot="1" x14ac:dyDescent="0.3">
      <c r="A85" s="123" t="s">
        <v>3685</v>
      </c>
      <c r="B85" s="125">
        <v>250</v>
      </c>
      <c r="C85" s="125" t="s">
        <v>39</v>
      </c>
      <c r="D85" s="126">
        <v>84</v>
      </c>
      <c r="E85" s="126" t="str">
        <f t="shared" si="2"/>
        <v/>
      </c>
      <c r="G85" s="126" t="str">
        <f t="shared" si="3"/>
        <v/>
      </c>
      <c r="H85" s="126" t="str">
        <f>IFERROR(VLOOKUP(G85,base!$C$2:$D$133,2,FALSE),"")</f>
        <v/>
      </c>
    </row>
    <row r="86" spans="1:8" ht="15.75" thickBot="1" x14ac:dyDescent="0.3">
      <c r="A86" s="123" t="s">
        <v>3686</v>
      </c>
      <c r="B86" s="125">
        <v>250</v>
      </c>
      <c r="C86" s="125" t="s">
        <v>39</v>
      </c>
      <c r="D86" s="126">
        <v>85</v>
      </c>
      <c r="E86" s="126" t="str">
        <f t="shared" si="2"/>
        <v/>
      </c>
      <c r="G86" s="126" t="str">
        <f t="shared" si="3"/>
        <v/>
      </c>
      <c r="H86" s="126" t="str">
        <f>IFERROR(VLOOKUP(G86,base!$C$2:$D$133,2,FALSE),"")</f>
        <v/>
      </c>
    </row>
    <row r="87" spans="1:8" ht="15.75" thickBot="1" x14ac:dyDescent="0.3">
      <c r="A87" s="123" t="s">
        <v>3685</v>
      </c>
      <c r="B87" s="125">
        <v>255</v>
      </c>
      <c r="C87" s="125" t="s">
        <v>93</v>
      </c>
      <c r="D87" s="126">
        <v>86</v>
      </c>
      <c r="E87" s="126" t="str">
        <f t="shared" si="2"/>
        <v/>
      </c>
      <c r="G87" s="126" t="str">
        <f t="shared" si="3"/>
        <v/>
      </c>
      <c r="H87" s="126" t="str">
        <f>IFERROR(VLOOKUP(G87,base!$C$2:$D$133,2,FALSE),"")</f>
        <v/>
      </c>
    </row>
    <row r="88" spans="1:8" ht="15.75" thickBot="1" x14ac:dyDescent="0.3">
      <c r="A88" s="123" t="s">
        <v>3686</v>
      </c>
      <c r="B88" s="125">
        <v>255</v>
      </c>
      <c r="C88" s="125" t="s">
        <v>93</v>
      </c>
      <c r="D88" s="126">
        <v>87</v>
      </c>
      <c r="E88" s="126" t="str">
        <f t="shared" si="2"/>
        <v/>
      </c>
      <c r="G88" s="126" t="str">
        <f t="shared" si="3"/>
        <v/>
      </c>
      <c r="H88" s="126" t="str">
        <f>IFERROR(VLOOKUP(G88,base!$C$2:$D$133,2,FALSE),"")</f>
        <v/>
      </c>
    </row>
    <row r="89" spans="1:8" ht="15.75" thickBot="1" x14ac:dyDescent="0.3">
      <c r="A89" s="123" t="s">
        <v>3685</v>
      </c>
      <c r="B89" s="125">
        <v>260</v>
      </c>
      <c r="C89" s="125" t="s">
        <v>94</v>
      </c>
      <c r="D89" s="126">
        <v>88</v>
      </c>
      <c r="E89" s="126" t="str">
        <f t="shared" si="2"/>
        <v/>
      </c>
      <c r="G89" s="126" t="str">
        <f t="shared" si="3"/>
        <v/>
      </c>
      <c r="H89" s="126" t="str">
        <f>IFERROR(VLOOKUP(G89,base!$C$2:$D$133,2,FALSE),"")</f>
        <v/>
      </c>
    </row>
    <row r="90" spans="1:8" ht="15.75" thickBot="1" x14ac:dyDescent="0.3">
      <c r="A90" s="123" t="s">
        <v>3686</v>
      </c>
      <c r="B90" s="125">
        <v>260</v>
      </c>
      <c r="C90" s="125" t="s">
        <v>94</v>
      </c>
      <c r="D90" s="126">
        <v>89</v>
      </c>
      <c r="E90" s="126" t="str">
        <f t="shared" si="2"/>
        <v/>
      </c>
      <c r="G90" s="126" t="str">
        <f t="shared" si="3"/>
        <v/>
      </c>
      <c r="H90" s="126" t="str">
        <f>IFERROR(VLOOKUP(G90,base!$C$2:$D$133,2,FALSE),"")</f>
        <v/>
      </c>
    </row>
    <row r="91" spans="1:8" ht="15.75" thickBot="1" x14ac:dyDescent="0.3">
      <c r="A91" s="123" t="s">
        <v>3685</v>
      </c>
      <c r="B91" s="125">
        <v>270</v>
      </c>
      <c r="C91" s="125" t="s">
        <v>73</v>
      </c>
      <c r="D91" s="126">
        <v>90</v>
      </c>
      <c r="E91" s="126" t="str">
        <f t="shared" si="2"/>
        <v/>
      </c>
      <c r="G91" s="126" t="str">
        <f t="shared" si="3"/>
        <v/>
      </c>
      <c r="H91" s="126" t="str">
        <f>IFERROR(VLOOKUP(G91,base!$C$2:$D$133,2,FALSE),"")</f>
        <v/>
      </c>
    </row>
    <row r="92" spans="1:8" ht="15.75" thickBot="1" x14ac:dyDescent="0.3">
      <c r="A92" s="123" t="s">
        <v>3686</v>
      </c>
      <c r="B92" s="125">
        <v>270</v>
      </c>
      <c r="C92" s="125" t="s">
        <v>73</v>
      </c>
      <c r="D92" s="126">
        <v>91</v>
      </c>
      <c r="E92" s="126" t="str">
        <f t="shared" si="2"/>
        <v/>
      </c>
      <c r="G92" s="126" t="str">
        <f t="shared" si="3"/>
        <v/>
      </c>
      <c r="H92" s="126" t="str">
        <f>IFERROR(VLOOKUP(G92,base!$C$2:$D$133,2,FALSE),"")</f>
        <v/>
      </c>
    </row>
    <row r="93" spans="1:8" ht="15.75" thickBot="1" x14ac:dyDescent="0.3">
      <c r="A93" s="123" t="s">
        <v>3685</v>
      </c>
      <c r="B93" s="125">
        <v>285</v>
      </c>
      <c r="C93" s="125" t="s">
        <v>45</v>
      </c>
      <c r="D93" s="126">
        <v>92</v>
      </c>
      <c r="E93" s="126" t="str">
        <f t="shared" si="2"/>
        <v/>
      </c>
      <c r="G93" s="126" t="str">
        <f t="shared" si="3"/>
        <v/>
      </c>
      <c r="H93" s="126" t="str">
        <f>IFERROR(VLOOKUP(G93,base!$C$2:$D$133,2,FALSE),"")</f>
        <v/>
      </c>
    </row>
    <row r="94" spans="1:8" ht="15.75" thickBot="1" x14ac:dyDescent="0.3">
      <c r="A94" s="123" t="s">
        <v>3686</v>
      </c>
      <c r="B94" s="125">
        <v>285</v>
      </c>
      <c r="C94" s="125" t="s">
        <v>45</v>
      </c>
      <c r="D94" s="126">
        <v>93</v>
      </c>
      <c r="E94" s="126" t="str">
        <f t="shared" si="2"/>
        <v/>
      </c>
      <c r="G94" s="126" t="str">
        <f t="shared" si="3"/>
        <v/>
      </c>
      <c r="H94" s="126" t="str">
        <f>IFERROR(VLOOKUP(G94,base!$C$2:$D$133,2,FALSE),"")</f>
        <v/>
      </c>
    </row>
    <row r="95" spans="1:8" ht="15.75" thickBot="1" x14ac:dyDescent="0.3">
      <c r="A95" s="123" t="s">
        <v>3685</v>
      </c>
      <c r="B95" s="125">
        <v>290</v>
      </c>
      <c r="C95" s="125" t="s">
        <v>56</v>
      </c>
      <c r="D95" s="126">
        <v>94</v>
      </c>
      <c r="E95" s="126" t="str">
        <f t="shared" si="2"/>
        <v/>
      </c>
      <c r="G95" s="126" t="str">
        <f t="shared" si="3"/>
        <v/>
      </c>
      <c r="H95" s="126" t="str">
        <f>IFERROR(VLOOKUP(G95,base!$C$2:$D$133,2,FALSE),"")</f>
        <v/>
      </c>
    </row>
    <row r="96" spans="1:8" ht="15.75" thickBot="1" x14ac:dyDescent="0.3">
      <c r="A96" s="123" t="s">
        <v>3686</v>
      </c>
      <c r="B96" s="125">
        <v>290</v>
      </c>
      <c r="C96" s="125" t="s">
        <v>56</v>
      </c>
      <c r="D96" s="126">
        <v>95</v>
      </c>
      <c r="E96" s="126" t="str">
        <f t="shared" si="2"/>
        <v/>
      </c>
      <c r="G96" s="126" t="str">
        <f t="shared" si="3"/>
        <v/>
      </c>
      <c r="H96" s="126" t="str">
        <f>IFERROR(VLOOKUP(G96,base!$C$2:$D$133,2,FALSE),"")</f>
        <v/>
      </c>
    </row>
    <row r="97" spans="1:8" ht="15.75" thickBot="1" x14ac:dyDescent="0.3">
      <c r="A97" s="123" t="s">
        <v>3685</v>
      </c>
      <c r="B97" s="125">
        <v>295</v>
      </c>
      <c r="C97" s="125" t="s">
        <v>75</v>
      </c>
      <c r="D97" s="126">
        <v>96</v>
      </c>
      <c r="E97" s="126" t="str">
        <f t="shared" si="2"/>
        <v/>
      </c>
      <c r="G97" s="126" t="str">
        <f t="shared" si="3"/>
        <v/>
      </c>
      <c r="H97" s="126" t="str">
        <f>IFERROR(VLOOKUP(G97,base!$C$2:$D$133,2,FALSE),"")</f>
        <v/>
      </c>
    </row>
    <row r="98" spans="1:8" ht="15.75" thickBot="1" x14ac:dyDescent="0.3">
      <c r="A98" s="123" t="s">
        <v>3686</v>
      </c>
      <c r="B98" s="125">
        <v>295</v>
      </c>
      <c r="C98" s="125" t="s">
        <v>75</v>
      </c>
      <c r="D98" s="126">
        <v>97</v>
      </c>
      <c r="E98" s="126" t="str">
        <f t="shared" si="2"/>
        <v/>
      </c>
      <c r="G98" s="126" t="str">
        <f t="shared" si="3"/>
        <v/>
      </c>
      <c r="H98" s="126" t="str">
        <f>IFERROR(VLOOKUP(G98,base!$C$2:$D$133,2,FALSE),"")</f>
        <v/>
      </c>
    </row>
    <row r="99" spans="1:8" ht="15.75" thickBot="1" x14ac:dyDescent="0.3">
      <c r="A99" s="123" t="s">
        <v>3685</v>
      </c>
      <c r="B99" s="125">
        <v>320</v>
      </c>
      <c r="C99" s="125" t="s">
        <v>107</v>
      </c>
      <c r="D99" s="126">
        <v>98</v>
      </c>
      <c r="E99" s="126" t="str">
        <f t="shared" si="2"/>
        <v/>
      </c>
      <c r="G99" s="126" t="str">
        <f t="shared" si="3"/>
        <v/>
      </c>
      <c r="H99" s="126" t="str">
        <f>IFERROR(VLOOKUP(G99,base!$C$2:$D$133,2,FALSE),"")</f>
        <v/>
      </c>
    </row>
    <row r="100" spans="1:8" ht="15.75" thickBot="1" x14ac:dyDescent="0.3">
      <c r="A100" s="123" t="s">
        <v>3686</v>
      </c>
      <c r="B100" s="125">
        <v>320</v>
      </c>
      <c r="C100" s="125" t="s">
        <v>107</v>
      </c>
      <c r="D100" s="126">
        <v>99</v>
      </c>
      <c r="E100" s="126" t="str">
        <f t="shared" si="2"/>
        <v/>
      </c>
      <c r="G100" s="126" t="str">
        <f t="shared" si="3"/>
        <v/>
      </c>
      <c r="H100" s="126" t="str">
        <f>IFERROR(VLOOKUP(G100,base!$C$2:$D$133,2,FALSE),"")</f>
        <v/>
      </c>
    </row>
    <row r="101" spans="1:8" ht="15.75" thickBot="1" x14ac:dyDescent="0.3">
      <c r="A101" s="123" t="s">
        <v>3685</v>
      </c>
      <c r="B101" s="125">
        <v>345</v>
      </c>
      <c r="C101" s="125" t="s">
        <v>40</v>
      </c>
      <c r="D101" s="126">
        <v>100</v>
      </c>
      <c r="E101" s="126" t="str">
        <f t="shared" si="2"/>
        <v/>
      </c>
      <c r="G101" s="126" t="str">
        <f t="shared" si="3"/>
        <v/>
      </c>
      <c r="H101" s="126" t="str">
        <f>IFERROR(VLOOKUP(G101,base!$C$2:$D$133,2,FALSE),"")</f>
        <v/>
      </c>
    </row>
    <row r="102" spans="1:8" ht="15.75" thickBot="1" x14ac:dyDescent="0.3">
      <c r="A102" s="123" t="s">
        <v>3686</v>
      </c>
      <c r="B102" s="125">
        <v>345</v>
      </c>
      <c r="C102" s="125" t="s">
        <v>40</v>
      </c>
      <c r="D102" s="126">
        <v>101</v>
      </c>
      <c r="E102" s="126" t="str">
        <f t="shared" si="2"/>
        <v/>
      </c>
      <c r="G102" s="126" t="str">
        <f t="shared" si="3"/>
        <v/>
      </c>
      <c r="H102" s="126" t="str">
        <f>IFERROR(VLOOKUP(G102,base!$C$2:$D$133,2,FALSE),"")</f>
        <v/>
      </c>
    </row>
    <row r="103" spans="1:8" ht="15.75" thickBot="1" x14ac:dyDescent="0.3">
      <c r="A103" s="123" t="s">
        <v>3685</v>
      </c>
      <c r="B103" s="125">
        <v>350</v>
      </c>
      <c r="C103" s="125" t="s">
        <v>76</v>
      </c>
      <c r="D103" s="126">
        <v>102</v>
      </c>
      <c r="E103" s="126" t="str">
        <f t="shared" si="2"/>
        <v/>
      </c>
      <c r="G103" s="126" t="str">
        <f t="shared" si="3"/>
        <v/>
      </c>
      <c r="H103" s="126" t="str">
        <f>IFERROR(VLOOKUP(G103,base!$C$2:$D$133,2,FALSE),"")</f>
        <v/>
      </c>
    </row>
    <row r="104" spans="1:8" ht="15.75" thickBot="1" x14ac:dyDescent="0.3">
      <c r="A104" s="123" t="s">
        <v>3686</v>
      </c>
      <c r="B104" s="125">
        <v>350</v>
      </c>
      <c r="C104" s="125" t="s">
        <v>76</v>
      </c>
      <c r="D104" s="126">
        <v>103</v>
      </c>
      <c r="E104" s="126" t="str">
        <f t="shared" si="2"/>
        <v/>
      </c>
      <c r="G104" s="126" t="str">
        <f t="shared" si="3"/>
        <v/>
      </c>
      <c r="H104" s="126" t="str">
        <f>IFERROR(VLOOKUP(G104,base!$C$2:$D$133,2,FALSE),"")</f>
        <v/>
      </c>
    </row>
    <row r="105" spans="1:8" ht="15.75" thickBot="1" x14ac:dyDescent="0.3">
      <c r="A105" s="123" t="s">
        <v>3685</v>
      </c>
      <c r="B105" s="125">
        <v>360</v>
      </c>
      <c r="C105" s="125" t="s">
        <v>149</v>
      </c>
      <c r="D105" s="126">
        <v>104</v>
      </c>
      <c r="E105" s="126" t="str">
        <f t="shared" si="2"/>
        <v/>
      </c>
      <c r="G105" s="126" t="str">
        <f t="shared" si="3"/>
        <v/>
      </c>
      <c r="H105" s="126" t="str">
        <f>IFERROR(VLOOKUP(G105,base!$C$2:$D$133,2,FALSE),"")</f>
        <v/>
      </c>
    </row>
    <row r="106" spans="1:8" ht="15.75" thickBot="1" x14ac:dyDescent="0.3">
      <c r="A106" s="123" t="s">
        <v>3686</v>
      </c>
      <c r="B106" s="125">
        <v>360</v>
      </c>
      <c r="C106" s="125" t="s">
        <v>149</v>
      </c>
      <c r="D106" s="126">
        <v>105</v>
      </c>
      <c r="E106" s="126" t="str">
        <f t="shared" si="2"/>
        <v/>
      </c>
      <c r="G106" s="126" t="str">
        <f t="shared" si="3"/>
        <v/>
      </c>
      <c r="H106" s="126" t="str">
        <f>IFERROR(VLOOKUP(G106,base!$C$2:$D$133,2,FALSE),"")</f>
        <v/>
      </c>
    </row>
    <row r="107" spans="1:8" ht="15.75" thickBot="1" x14ac:dyDescent="0.3">
      <c r="A107" s="123" t="s">
        <v>3685</v>
      </c>
      <c r="B107" s="125">
        <v>380</v>
      </c>
      <c r="C107" s="125" t="s">
        <v>72</v>
      </c>
      <c r="D107" s="126">
        <v>106</v>
      </c>
      <c r="E107" s="126" t="str">
        <f t="shared" si="2"/>
        <v/>
      </c>
      <c r="G107" s="126" t="str">
        <f t="shared" si="3"/>
        <v/>
      </c>
      <c r="H107" s="126" t="str">
        <f>IFERROR(VLOOKUP(G107,base!$C$2:$D$133,2,FALSE),"")</f>
        <v/>
      </c>
    </row>
    <row r="108" spans="1:8" ht="15.75" thickBot="1" x14ac:dyDescent="0.3">
      <c r="A108" s="123" t="s">
        <v>3686</v>
      </c>
      <c r="B108" s="125">
        <v>380</v>
      </c>
      <c r="C108" s="125" t="s">
        <v>72</v>
      </c>
      <c r="D108" s="126">
        <v>107</v>
      </c>
      <c r="E108" s="126" t="str">
        <f t="shared" si="2"/>
        <v/>
      </c>
      <c r="G108" s="126" t="str">
        <f t="shared" si="3"/>
        <v/>
      </c>
      <c r="H108" s="126" t="str">
        <f>IFERROR(VLOOKUP(G108,base!$C$2:$D$133,2,FALSE),"")</f>
        <v/>
      </c>
    </row>
    <row r="109" spans="1:8" ht="15.75" thickBot="1" x14ac:dyDescent="0.3">
      <c r="A109" s="123" t="s">
        <v>3685</v>
      </c>
      <c r="B109" s="125">
        <v>390</v>
      </c>
      <c r="C109" s="125" t="s">
        <v>54</v>
      </c>
      <c r="D109" s="126">
        <v>108</v>
      </c>
      <c r="E109" s="126" t="str">
        <f t="shared" si="2"/>
        <v/>
      </c>
      <c r="G109" s="126" t="str">
        <f t="shared" si="3"/>
        <v/>
      </c>
      <c r="H109" s="126" t="str">
        <f>IFERROR(VLOOKUP(G109,base!$C$2:$D$133,2,FALSE),"")</f>
        <v/>
      </c>
    </row>
    <row r="110" spans="1:8" ht="15.75" thickBot="1" x14ac:dyDescent="0.3">
      <c r="A110" s="123" t="s">
        <v>3686</v>
      </c>
      <c r="B110" s="125">
        <v>390</v>
      </c>
      <c r="C110" s="125" t="s">
        <v>54</v>
      </c>
      <c r="D110" s="126">
        <v>109</v>
      </c>
      <c r="E110" s="126" t="str">
        <f t="shared" si="2"/>
        <v/>
      </c>
      <c r="G110" s="126" t="str">
        <f t="shared" si="3"/>
        <v/>
      </c>
      <c r="H110" s="126" t="str">
        <f>IFERROR(VLOOKUP(G110,base!$C$2:$D$133,2,FALSE),"")</f>
        <v/>
      </c>
    </row>
    <row r="111" spans="1:8" ht="15.75" thickBot="1" x14ac:dyDescent="0.3">
      <c r="A111" s="123" t="s">
        <v>3685</v>
      </c>
      <c r="B111" s="125">
        <v>395</v>
      </c>
      <c r="C111" s="125" t="s">
        <v>59</v>
      </c>
      <c r="D111" s="126">
        <v>110</v>
      </c>
      <c r="E111" s="126" t="str">
        <f t="shared" si="2"/>
        <v/>
      </c>
      <c r="G111" s="126" t="str">
        <f t="shared" si="3"/>
        <v/>
      </c>
      <c r="H111" s="126" t="str">
        <f>IFERROR(VLOOKUP(G111,base!$C$2:$D$133,2,FALSE),"")</f>
        <v/>
      </c>
    </row>
    <row r="112" spans="1:8" ht="15.75" thickBot="1" x14ac:dyDescent="0.3">
      <c r="A112" s="123" t="s">
        <v>3686</v>
      </c>
      <c r="B112" s="125">
        <v>395</v>
      </c>
      <c r="C112" s="125" t="s">
        <v>59</v>
      </c>
      <c r="D112" s="126">
        <v>111</v>
      </c>
      <c r="E112" s="126" t="str">
        <f t="shared" si="2"/>
        <v/>
      </c>
      <c r="G112" s="126" t="str">
        <f t="shared" si="3"/>
        <v/>
      </c>
      <c r="H112" s="126" t="str">
        <f>IFERROR(VLOOKUP(G112,base!$C$2:$D$133,2,FALSE),"")</f>
        <v/>
      </c>
    </row>
    <row r="113" spans="1:8" ht="15.75" thickBot="1" x14ac:dyDescent="0.3">
      <c r="A113" s="123" t="s">
        <v>3685</v>
      </c>
      <c r="B113" s="125">
        <v>397</v>
      </c>
      <c r="C113" s="125" t="s">
        <v>58</v>
      </c>
      <c r="D113" s="126">
        <v>112</v>
      </c>
      <c r="E113" s="126" t="str">
        <f t="shared" si="2"/>
        <v/>
      </c>
      <c r="G113" s="126" t="str">
        <f t="shared" si="3"/>
        <v/>
      </c>
      <c r="H113" s="126" t="str">
        <f>IFERROR(VLOOKUP(G113,base!$C$2:$D$133,2,FALSE),"")</f>
        <v/>
      </c>
    </row>
    <row r="114" spans="1:8" ht="15.75" thickBot="1" x14ac:dyDescent="0.3">
      <c r="A114" s="123" t="s">
        <v>3686</v>
      </c>
      <c r="B114" s="125">
        <v>397</v>
      </c>
      <c r="C114" s="125" t="s">
        <v>58</v>
      </c>
      <c r="D114" s="126">
        <v>113</v>
      </c>
      <c r="E114" s="126" t="str">
        <f t="shared" si="2"/>
        <v/>
      </c>
      <c r="G114" s="126" t="str">
        <f t="shared" si="3"/>
        <v/>
      </c>
      <c r="H114" s="126" t="str">
        <f>IFERROR(VLOOKUP(G114,base!$C$2:$D$133,2,FALSE),"")</f>
        <v/>
      </c>
    </row>
    <row r="115" spans="1:8" ht="15.75" thickBot="1" x14ac:dyDescent="0.3">
      <c r="A115" s="123" t="s">
        <v>3685</v>
      </c>
      <c r="B115" s="125">
        <v>400</v>
      </c>
      <c r="C115" s="125" t="s">
        <v>61</v>
      </c>
      <c r="D115" s="126">
        <v>114</v>
      </c>
      <c r="E115" s="126" t="str">
        <f t="shared" si="2"/>
        <v/>
      </c>
      <c r="G115" s="126" t="str">
        <f t="shared" si="3"/>
        <v/>
      </c>
      <c r="H115" s="126" t="str">
        <f>IFERROR(VLOOKUP(G115,base!$C$2:$D$133,2,FALSE),"")</f>
        <v/>
      </c>
    </row>
    <row r="116" spans="1:8" ht="15.75" thickBot="1" x14ac:dyDescent="0.3">
      <c r="A116" s="123" t="s">
        <v>3686</v>
      </c>
      <c r="B116" s="125">
        <v>400</v>
      </c>
      <c r="C116" s="125" t="s">
        <v>61</v>
      </c>
      <c r="D116" s="126">
        <v>115</v>
      </c>
      <c r="E116" s="126" t="str">
        <f t="shared" si="2"/>
        <v/>
      </c>
      <c r="G116" s="126" t="str">
        <f t="shared" si="3"/>
        <v/>
      </c>
      <c r="H116" s="126" t="str">
        <f>IFERROR(VLOOKUP(G116,base!$C$2:$D$133,2,FALSE),"")</f>
        <v/>
      </c>
    </row>
    <row r="117" spans="1:8" ht="15.75" thickBot="1" x14ac:dyDescent="0.3">
      <c r="A117" s="123" t="s">
        <v>3685</v>
      </c>
      <c r="B117" s="125">
        <v>405</v>
      </c>
      <c r="C117" s="125" t="s">
        <v>57</v>
      </c>
      <c r="D117" s="126">
        <v>116</v>
      </c>
      <c r="E117" s="126" t="str">
        <f t="shared" si="2"/>
        <v/>
      </c>
      <c r="G117" s="126" t="str">
        <f t="shared" si="3"/>
        <v/>
      </c>
      <c r="H117" s="126" t="str">
        <f>IFERROR(VLOOKUP(G117,base!$C$2:$D$133,2,FALSE),"")</f>
        <v/>
      </c>
    </row>
    <row r="118" spans="1:8" ht="15.75" thickBot="1" x14ac:dyDescent="0.3">
      <c r="A118" s="123" t="s">
        <v>3686</v>
      </c>
      <c r="B118" s="125">
        <v>405</v>
      </c>
      <c r="C118" s="125" t="s">
        <v>57</v>
      </c>
      <c r="D118" s="126">
        <v>117</v>
      </c>
      <c r="E118" s="126" t="str">
        <f t="shared" si="2"/>
        <v/>
      </c>
      <c r="G118" s="126" t="str">
        <f t="shared" si="3"/>
        <v/>
      </c>
      <c r="H118" s="126" t="str">
        <f>IFERROR(VLOOKUP(G118,base!$C$2:$D$133,2,FALSE),"")</f>
        <v/>
      </c>
    </row>
    <row r="119" spans="1:8" ht="15.75" thickBot="1" x14ac:dyDescent="0.3">
      <c r="A119" s="123" t="s">
        <v>3685</v>
      </c>
      <c r="B119" s="125">
        <v>410</v>
      </c>
      <c r="C119" s="125" t="s">
        <v>51</v>
      </c>
      <c r="D119" s="126">
        <v>118</v>
      </c>
      <c r="E119" s="126" t="str">
        <f t="shared" si="2"/>
        <v/>
      </c>
      <c r="G119" s="126" t="str">
        <f t="shared" si="3"/>
        <v/>
      </c>
      <c r="H119" s="126" t="str">
        <f>IFERROR(VLOOKUP(G119,base!$C$2:$D$133,2,FALSE),"")</f>
        <v/>
      </c>
    </row>
    <row r="120" spans="1:8" ht="15.75" thickBot="1" x14ac:dyDescent="0.3">
      <c r="A120" s="123" t="s">
        <v>3686</v>
      </c>
      <c r="B120" s="125">
        <v>410</v>
      </c>
      <c r="C120" s="125" t="s">
        <v>51</v>
      </c>
      <c r="D120" s="126">
        <v>119</v>
      </c>
      <c r="E120" s="126" t="str">
        <f t="shared" si="2"/>
        <v/>
      </c>
      <c r="G120" s="126" t="str">
        <f t="shared" si="3"/>
        <v/>
      </c>
      <c r="H120" s="126" t="str">
        <f>IFERROR(VLOOKUP(G120,base!$C$2:$D$133,2,FALSE),"")</f>
        <v/>
      </c>
    </row>
    <row r="121" spans="1:8" ht="15.75" thickBot="1" x14ac:dyDescent="0.3">
      <c r="A121" s="123" t="s">
        <v>3685</v>
      </c>
      <c r="B121" s="125">
        <v>420</v>
      </c>
      <c r="C121" s="125" t="s">
        <v>42</v>
      </c>
      <c r="D121" s="126">
        <v>120</v>
      </c>
      <c r="E121" s="126" t="str">
        <f t="shared" si="2"/>
        <v/>
      </c>
      <c r="G121" s="126" t="str">
        <f t="shared" si="3"/>
        <v/>
      </c>
      <c r="H121" s="126" t="str">
        <f>IFERROR(VLOOKUP(G121,base!$C$2:$D$133,2,FALSE),"")</f>
        <v/>
      </c>
    </row>
    <row r="122" spans="1:8" ht="15.75" thickBot="1" x14ac:dyDescent="0.3">
      <c r="A122" s="123" t="s">
        <v>3686</v>
      </c>
      <c r="B122" s="125">
        <v>420</v>
      </c>
      <c r="C122" s="125" t="s">
        <v>42</v>
      </c>
      <c r="D122" s="126">
        <v>121</v>
      </c>
      <c r="E122" s="126" t="str">
        <f t="shared" si="2"/>
        <v/>
      </c>
      <c r="G122" s="126" t="str">
        <f t="shared" si="3"/>
        <v/>
      </c>
      <c r="H122" s="126" t="str">
        <f>IFERROR(VLOOKUP(G122,base!$C$2:$D$133,2,FALSE),"")</f>
        <v/>
      </c>
    </row>
    <row r="123" spans="1:8" ht="15.75" thickBot="1" x14ac:dyDescent="0.3">
      <c r="A123" s="123" t="s">
        <v>3685</v>
      </c>
      <c r="B123" s="125">
        <v>428</v>
      </c>
      <c r="C123" s="125" t="s">
        <v>50</v>
      </c>
      <c r="D123" s="126">
        <v>122</v>
      </c>
      <c r="E123" s="126" t="str">
        <f t="shared" si="2"/>
        <v/>
      </c>
      <c r="G123" s="126" t="str">
        <f t="shared" si="3"/>
        <v/>
      </c>
      <c r="H123" s="126" t="str">
        <f>IFERROR(VLOOKUP(G123,base!$C$2:$D$133,2,FALSE),"")</f>
        <v/>
      </c>
    </row>
    <row r="124" spans="1:8" ht="15.75" thickBot="1" x14ac:dyDescent="0.3">
      <c r="A124" s="123" t="s">
        <v>3686</v>
      </c>
      <c r="B124" s="125">
        <v>428</v>
      </c>
      <c r="C124" s="125" t="s">
        <v>50</v>
      </c>
      <c r="D124" s="126">
        <v>123</v>
      </c>
      <c r="E124" s="126" t="str">
        <f t="shared" si="2"/>
        <v/>
      </c>
      <c r="G124" s="126" t="str">
        <f t="shared" si="3"/>
        <v/>
      </c>
      <c r="H124" s="126" t="str">
        <f>IFERROR(VLOOKUP(G124,base!$C$2:$D$133,2,FALSE),"")</f>
        <v/>
      </c>
    </row>
    <row r="125" spans="1:8" ht="15.75" thickBot="1" x14ac:dyDescent="0.3">
      <c r="A125" s="123" t="s">
        <v>3685</v>
      </c>
      <c r="B125" s="125">
        <v>435</v>
      </c>
      <c r="C125" s="125" t="s">
        <v>60</v>
      </c>
      <c r="D125" s="126">
        <v>124</v>
      </c>
      <c r="E125" s="126" t="str">
        <f t="shared" si="2"/>
        <v/>
      </c>
      <c r="G125" s="126" t="str">
        <f t="shared" si="3"/>
        <v/>
      </c>
      <c r="H125" s="126" t="str">
        <f>IFERROR(VLOOKUP(G125,base!$C$2:$D$133,2,FALSE),"")</f>
        <v/>
      </c>
    </row>
    <row r="126" spans="1:8" ht="15.75" thickBot="1" x14ac:dyDescent="0.3">
      <c r="A126" s="123" t="s">
        <v>3686</v>
      </c>
      <c r="B126" s="125">
        <v>435</v>
      </c>
      <c r="C126" s="125" t="s">
        <v>60</v>
      </c>
      <c r="D126" s="126">
        <v>125</v>
      </c>
      <c r="E126" s="126" t="str">
        <f t="shared" si="2"/>
        <v/>
      </c>
      <c r="G126" s="126" t="str">
        <f t="shared" si="3"/>
        <v/>
      </c>
      <c r="H126" s="126" t="str">
        <f>IFERROR(VLOOKUP(G126,base!$C$2:$D$133,2,FALSE),"")</f>
        <v/>
      </c>
    </row>
    <row r="127" spans="1:8" ht="15.75" thickBot="1" x14ac:dyDescent="0.3">
      <c r="A127" s="123" t="s">
        <v>3685</v>
      </c>
      <c r="B127" s="125">
        <v>440</v>
      </c>
      <c r="C127" s="125" t="s">
        <v>86</v>
      </c>
      <c r="D127" s="126">
        <v>126</v>
      </c>
      <c r="E127" s="126" t="str">
        <f t="shared" si="2"/>
        <v/>
      </c>
      <c r="G127" s="126" t="str">
        <f t="shared" si="3"/>
        <v/>
      </c>
      <c r="H127" s="126" t="str">
        <f>IFERROR(VLOOKUP(G127,base!$C$2:$D$133,2,FALSE),"")</f>
        <v/>
      </c>
    </row>
    <row r="128" spans="1:8" ht="15.75" thickBot="1" x14ac:dyDescent="0.3">
      <c r="A128" s="123" t="s">
        <v>3686</v>
      </c>
      <c r="B128" s="125">
        <v>440</v>
      </c>
      <c r="C128" s="125" t="s">
        <v>86</v>
      </c>
      <c r="D128" s="126">
        <v>127</v>
      </c>
      <c r="E128" s="126" t="str">
        <f t="shared" si="2"/>
        <v/>
      </c>
      <c r="G128" s="126" t="str">
        <f t="shared" si="3"/>
        <v/>
      </c>
      <c r="H128" s="126" t="str">
        <f>IFERROR(VLOOKUP(G128,base!$C$2:$D$133,2,FALSE),"")</f>
        <v/>
      </c>
    </row>
    <row r="129" spans="1:8" ht="15.75" thickBot="1" x14ac:dyDescent="0.3">
      <c r="A129" s="123" t="s">
        <v>3685</v>
      </c>
      <c r="B129" s="125">
        <v>445</v>
      </c>
      <c r="C129" s="125" t="s">
        <v>49</v>
      </c>
      <c r="D129" s="126">
        <v>128</v>
      </c>
      <c r="E129" s="126" t="str">
        <f t="shared" si="2"/>
        <v/>
      </c>
      <c r="G129" s="126" t="str">
        <f t="shared" si="3"/>
        <v/>
      </c>
      <c r="H129" s="126" t="str">
        <f>IFERROR(VLOOKUP(G129,base!$C$2:$D$133,2,FALSE),"")</f>
        <v/>
      </c>
    </row>
    <row r="130" spans="1:8" ht="15.75" thickBot="1" x14ac:dyDescent="0.3">
      <c r="A130" s="123" t="s">
        <v>3686</v>
      </c>
      <c r="B130" s="125">
        <v>445</v>
      </c>
      <c r="C130" s="125" t="s">
        <v>49</v>
      </c>
      <c r="D130" s="126">
        <v>129</v>
      </c>
      <c r="E130" s="126" t="str">
        <f t="shared" si="2"/>
        <v/>
      </c>
      <c r="G130" s="126" t="str">
        <f t="shared" si="3"/>
        <v/>
      </c>
      <c r="H130" s="126" t="str">
        <f>IFERROR(VLOOKUP(G130,base!$C$2:$D$133,2,FALSE),"")</f>
        <v/>
      </c>
    </row>
    <row r="131" spans="1:8" ht="15.75" thickBot="1" x14ac:dyDescent="0.3">
      <c r="A131" s="123" t="s">
        <v>3685</v>
      </c>
      <c r="B131" s="125">
        <v>450</v>
      </c>
      <c r="C131" s="125" t="s">
        <v>87</v>
      </c>
      <c r="D131" s="126">
        <v>130</v>
      </c>
      <c r="E131" s="126" t="str">
        <f t="shared" ref="E131:E194" si="4">IF(A131=$F$2,B131,"")</f>
        <v/>
      </c>
      <c r="G131" s="126" t="str">
        <f t="shared" ref="G131:G194" si="5">IFERROR(SMALL($E$2:$E$250,D131),"")</f>
        <v/>
      </c>
      <c r="H131" s="126" t="str">
        <f>IFERROR(VLOOKUP(G131,base!$C$2:$D$133,2,FALSE),"")</f>
        <v/>
      </c>
    </row>
    <row r="132" spans="1:8" ht="15.75" thickBot="1" x14ac:dyDescent="0.3">
      <c r="A132" s="123" t="s">
        <v>3686</v>
      </c>
      <c r="B132" s="125">
        <v>450</v>
      </c>
      <c r="C132" s="125" t="s">
        <v>87</v>
      </c>
      <c r="D132" s="126">
        <v>131</v>
      </c>
      <c r="E132" s="126" t="str">
        <f t="shared" si="4"/>
        <v/>
      </c>
      <c r="G132" s="126" t="str">
        <f t="shared" si="5"/>
        <v/>
      </c>
      <c r="H132" s="126" t="str">
        <f>IFERROR(VLOOKUP(G132,base!$C$2:$D$133,2,FALSE),"")</f>
        <v/>
      </c>
    </row>
    <row r="133" spans="1:8" ht="15.75" thickBot="1" x14ac:dyDescent="0.3">
      <c r="A133" s="123" t="s">
        <v>3685</v>
      </c>
      <c r="B133" s="125">
        <v>452</v>
      </c>
      <c r="C133" s="125" t="s">
        <v>34</v>
      </c>
      <c r="D133" s="126">
        <v>132</v>
      </c>
      <c r="E133" s="126" t="str">
        <f t="shared" si="4"/>
        <v/>
      </c>
      <c r="G133" s="126" t="str">
        <f t="shared" si="5"/>
        <v/>
      </c>
      <c r="H133" s="126" t="str">
        <f>IFERROR(VLOOKUP(G133,base!$C$2:$D$133,2,FALSE),"")</f>
        <v/>
      </c>
    </row>
    <row r="134" spans="1:8" ht="15.75" thickBot="1" x14ac:dyDescent="0.3">
      <c r="A134" s="123" t="s">
        <v>3686</v>
      </c>
      <c r="B134" s="125">
        <v>452</v>
      </c>
      <c r="C134" s="125" t="s">
        <v>34</v>
      </c>
      <c r="D134" s="126">
        <v>133</v>
      </c>
      <c r="E134" s="126" t="str">
        <f t="shared" si="4"/>
        <v/>
      </c>
      <c r="G134" s="126" t="str">
        <f t="shared" si="5"/>
        <v/>
      </c>
      <c r="H134" s="126" t="str">
        <f>IFERROR(VLOOKUP(G134,base!$C$2:$D$133,2,FALSE),"")</f>
        <v/>
      </c>
    </row>
    <row r="135" spans="1:8" ht="15.75" thickBot="1" x14ac:dyDescent="0.3">
      <c r="A135" s="123" t="s">
        <v>3685</v>
      </c>
      <c r="B135" s="125">
        <v>460</v>
      </c>
      <c r="C135" s="125" t="s">
        <v>91</v>
      </c>
      <c r="D135" s="126">
        <v>134</v>
      </c>
      <c r="E135" s="126" t="str">
        <f t="shared" si="4"/>
        <v/>
      </c>
      <c r="G135" s="126" t="str">
        <f t="shared" si="5"/>
        <v/>
      </c>
      <c r="H135" s="126" t="str">
        <f>IFERROR(VLOOKUP(G135,base!$C$2:$D$133,2,FALSE),"")</f>
        <v/>
      </c>
    </row>
    <row r="136" spans="1:8" ht="15.75" thickBot="1" x14ac:dyDescent="0.3">
      <c r="A136" s="123" t="s">
        <v>3686</v>
      </c>
      <c r="B136" s="125">
        <v>460</v>
      </c>
      <c r="C136" s="125" t="s">
        <v>91</v>
      </c>
      <c r="D136" s="126">
        <v>135</v>
      </c>
      <c r="E136" s="126" t="str">
        <f t="shared" si="4"/>
        <v/>
      </c>
      <c r="G136" s="126" t="str">
        <f t="shared" si="5"/>
        <v/>
      </c>
      <c r="H136" s="126" t="str">
        <f>IFERROR(VLOOKUP(G136,base!$C$2:$D$133,2,FALSE),"")</f>
        <v/>
      </c>
    </row>
    <row r="137" spans="1:8" ht="15.75" thickBot="1" x14ac:dyDescent="0.3">
      <c r="A137" s="123" t="s">
        <v>3685</v>
      </c>
      <c r="B137" s="125">
        <v>461</v>
      </c>
      <c r="C137" s="125" t="s">
        <v>100</v>
      </c>
      <c r="D137" s="126">
        <v>136</v>
      </c>
      <c r="E137" s="126" t="str">
        <f t="shared" si="4"/>
        <v/>
      </c>
      <c r="G137" s="126" t="str">
        <f t="shared" si="5"/>
        <v/>
      </c>
      <c r="H137" s="126" t="str">
        <f>IFERROR(VLOOKUP(G137,base!$C$2:$D$133,2,FALSE),"")</f>
        <v/>
      </c>
    </row>
    <row r="138" spans="1:8" ht="15.75" thickBot="1" x14ac:dyDescent="0.3">
      <c r="A138" s="123" t="s">
        <v>3686</v>
      </c>
      <c r="B138" s="125">
        <v>461</v>
      </c>
      <c r="C138" s="125" t="s">
        <v>100</v>
      </c>
      <c r="D138" s="126">
        <v>137</v>
      </c>
      <c r="E138" s="126" t="str">
        <f t="shared" si="4"/>
        <v/>
      </c>
      <c r="G138" s="126" t="str">
        <f t="shared" si="5"/>
        <v/>
      </c>
      <c r="H138" s="126" t="str">
        <f>IFERROR(VLOOKUP(G138,base!$C$2:$D$133,2,FALSE),"")</f>
        <v/>
      </c>
    </row>
    <row r="139" spans="1:8" ht="15.75" thickBot="1" x14ac:dyDescent="0.3">
      <c r="A139" s="123" t="s">
        <v>3685</v>
      </c>
      <c r="B139" s="125">
        <v>463</v>
      </c>
      <c r="C139" s="125" t="s">
        <v>101</v>
      </c>
      <c r="D139" s="126">
        <v>138</v>
      </c>
      <c r="E139" s="126" t="str">
        <f t="shared" si="4"/>
        <v/>
      </c>
      <c r="G139" s="126" t="str">
        <f t="shared" si="5"/>
        <v/>
      </c>
      <c r="H139" s="126" t="str">
        <f>IFERROR(VLOOKUP(G139,base!$C$2:$D$133,2,FALSE),"")</f>
        <v/>
      </c>
    </row>
    <row r="140" spans="1:8" ht="15.75" thickBot="1" x14ac:dyDescent="0.3">
      <c r="A140" s="123" t="s">
        <v>3686</v>
      </c>
      <c r="B140" s="125">
        <v>463</v>
      </c>
      <c r="C140" s="125" t="s">
        <v>101</v>
      </c>
      <c r="D140" s="126">
        <v>139</v>
      </c>
      <c r="E140" s="126" t="str">
        <f t="shared" si="4"/>
        <v/>
      </c>
      <c r="G140" s="126" t="str">
        <f t="shared" si="5"/>
        <v/>
      </c>
      <c r="H140" s="126" t="str">
        <f>IFERROR(VLOOKUP(G140,base!$C$2:$D$133,2,FALSE),"")</f>
        <v/>
      </c>
    </row>
    <row r="141" spans="1:8" ht="15.75" thickBot="1" x14ac:dyDescent="0.3">
      <c r="A141" s="123" t="s">
        <v>3685</v>
      </c>
      <c r="B141" s="125">
        <v>465</v>
      </c>
      <c r="C141" s="125" t="s">
        <v>66</v>
      </c>
      <c r="D141" s="126">
        <v>140</v>
      </c>
      <c r="E141" s="126" t="str">
        <f t="shared" si="4"/>
        <v/>
      </c>
      <c r="G141" s="126" t="str">
        <f t="shared" si="5"/>
        <v/>
      </c>
      <c r="H141" s="126" t="str">
        <f>IFERROR(VLOOKUP(G141,base!$C$2:$D$133,2,FALSE),"")</f>
        <v/>
      </c>
    </row>
    <row r="142" spans="1:8" ht="15.75" thickBot="1" x14ac:dyDescent="0.3">
      <c r="A142" s="123" t="s">
        <v>3686</v>
      </c>
      <c r="B142" s="125">
        <v>465</v>
      </c>
      <c r="C142" s="125" t="s">
        <v>66</v>
      </c>
      <c r="D142" s="126">
        <v>141</v>
      </c>
      <c r="E142" s="126" t="str">
        <f t="shared" si="4"/>
        <v/>
      </c>
      <c r="G142" s="126" t="str">
        <f t="shared" si="5"/>
        <v/>
      </c>
      <c r="H142" s="126" t="str">
        <f>IFERROR(VLOOKUP(G142,base!$C$2:$D$133,2,FALSE),"")</f>
        <v/>
      </c>
    </row>
    <row r="143" spans="1:8" ht="15.75" thickBot="1" x14ac:dyDescent="0.3">
      <c r="A143" s="123" t="s">
        <v>3685</v>
      </c>
      <c r="B143" s="125">
        <v>475</v>
      </c>
      <c r="C143" s="125" t="s">
        <v>69</v>
      </c>
      <c r="D143" s="126">
        <v>142</v>
      </c>
      <c r="E143" s="126" t="str">
        <f t="shared" si="4"/>
        <v/>
      </c>
      <c r="G143" s="126" t="str">
        <f t="shared" si="5"/>
        <v/>
      </c>
      <c r="H143" s="126" t="str">
        <f>IFERROR(VLOOKUP(G143,base!$C$2:$D$133,2,FALSE),"")</f>
        <v/>
      </c>
    </row>
    <row r="144" spans="1:8" ht="15.75" thickBot="1" x14ac:dyDescent="0.3">
      <c r="A144" s="123" t="s">
        <v>3686</v>
      </c>
      <c r="B144" s="125">
        <v>475</v>
      </c>
      <c r="C144" s="125" t="s">
        <v>69</v>
      </c>
      <c r="D144" s="126">
        <v>143</v>
      </c>
      <c r="E144" s="126" t="str">
        <f t="shared" si="4"/>
        <v/>
      </c>
      <c r="G144" s="126" t="str">
        <f t="shared" si="5"/>
        <v/>
      </c>
      <c r="H144" s="126" t="str">
        <f>IFERROR(VLOOKUP(G144,base!$C$2:$D$133,2,FALSE),"")</f>
        <v/>
      </c>
    </row>
    <row r="145" spans="1:8" ht="15.75" thickBot="1" x14ac:dyDescent="0.3">
      <c r="A145" s="123" t="s">
        <v>3685</v>
      </c>
      <c r="B145" s="125">
        <v>480</v>
      </c>
      <c r="C145" s="125" t="s">
        <v>85</v>
      </c>
      <c r="D145" s="126">
        <v>144</v>
      </c>
      <c r="E145" s="126" t="str">
        <f t="shared" si="4"/>
        <v/>
      </c>
      <c r="G145" s="126" t="str">
        <f t="shared" si="5"/>
        <v/>
      </c>
      <c r="H145" s="126" t="str">
        <f>IFERROR(VLOOKUP(G145,base!$C$2:$D$133,2,FALSE),"")</f>
        <v/>
      </c>
    </row>
    <row r="146" spans="1:8" ht="15.75" thickBot="1" x14ac:dyDescent="0.3">
      <c r="A146" s="123" t="s">
        <v>3686</v>
      </c>
      <c r="B146" s="125">
        <v>480</v>
      </c>
      <c r="C146" s="125" t="s">
        <v>85</v>
      </c>
      <c r="D146" s="126">
        <v>145</v>
      </c>
      <c r="E146" s="126" t="str">
        <f t="shared" si="4"/>
        <v/>
      </c>
      <c r="G146" s="126" t="str">
        <f t="shared" si="5"/>
        <v/>
      </c>
      <c r="H146" s="126" t="str">
        <f>IFERROR(VLOOKUP(G146,base!$C$2:$D$133,2,FALSE),"")</f>
        <v/>
      </c>
    </row>
    <row r="147" spans="1:8" ht="15.75" thickBot="1" x14ac:dyDescent="0.3">
      <c r="A147" s="123" t="s">
        <v>3685</v>
      </c>
      <c r="B147" s="125">
        <v>495</v>
      </c>
      <c r="C147" s="125" t="s">
        <v>152</v>
      </c>
      <c r="D147" s="126">
        <v>146</v>
      </c>
      <c r="E147" s="126" t="str">
        <f t="shared" si="4"/>
        <v/>
      </c>
      <c r="G147" s="126" t="str">
        <f t="shared" si="5"/>
        <v/>
      </c>
      <c r="H147" s="126" t="str">
        <f>IFERROR(VLOOKUP(G147,base!$C$2:$D$133,2,FALSE),"")</f>
        <v/>
      </c>
    </row>
    <row r="148" spans="1:8" ht="15.75" thickBot="1" x14ac:dyDescent="0.3">
      <c r="A148" s="123" t="s">
        <v>3686</v>
      </c>
      <c r="B148" s="125">
        <v>495</v>
      </c>
      <c r="C148" s="125" t="s">
        <v>152</v>
      </c>
      <c r="D148" s="126">
        <v>147</v>
      </c>
      <c r="E148" s="126" t="str">
        <f t="shared" si="4"/>
        <v/>
      </c>
      <c r="G148" s="126" t="str">
        <f t="shared" si="5"/>
        <v/>
      </c>
      <c r="H148" s="126" t="str">
        <f>IFERROR(VLOOKUP(G148,base!$C$2:$D$133,2,FALSE),"")</f>
        <v/>
      </c>
    </row>
    <row r="149" spans="1:8" ht="15.75" thickBot="1" x14ac:dyDescent="0.3">
      <c r="A149" s="123" t="s">
        <v>3685</v>
      </c>
      <c r="B149" s="125">
        <v>505</v>
      </c>
      <c r="C149" s="125" t="s">
        <v>95</v>
      </c>
      <c r="D149" s="126">
        <v>148</v>
      </c>
      <c r="E149" s="126" t="str">
        <f t="shared" si="4"/>
        <v/>
      </c>
      <c r="G149" s="126" t="str">
        <f t="shared" si="5"/>
        <v/>
      </c>
      <c r="H149" s="126" t="str">
        <f>IFERROR(VLOOKUP(G149,base!$C$2:$D$133,2,FALSE),"")</f>
        <v/>
      </c>
    </row>
    <row r="150" spans="1:8" ht="15.75" thickBot="1" x14ac:dyDescent="0.3">
      <c r="A150" s="123" t="s">
        <v>3686</v>
      </c>
      <c r="B150" s="125">
        <v>505</v>
      </c>
      <c r="C150" s="125" t="s">
        <v>95</v>
      </c>
      <c r="D150" s="126">
        <v>149</v>
      </c>
      <c r="E150" s="126" t="str">
        <f t="shared" si="4"/>
        <v/>
      </c>
      <c r="G150" s="126" t="str">
        <f t="shared" si="5"/>
        <v/>
      </c>
      <c r="H150" s="126" t="str">
        <f>IFERROR(VLOOKUP(G150,base!$C$2:$D$133,2,FALSE),"")</f>
        <v/>
      </c>
    </row>
    <row r="151" spans="1:8" ht="15.75" thickBot="1" x14ac:dyDescent="0.3">
      <c r="A151" s="123" t="s">
        <v>3685</v>
      </c>
      <c r="B151" s="125">
        <v>510</v>
      </c>
      <c r="C151" s="125" t="s">
        <v>108</v>
      </c>
      <c r="D151" s="126">
        <v>150</v>
      </c>
      <c r="E151" s="126" t="str">
        <f t="shared" si="4"/>
        <v/>
      </c>
      <c r="G151" s="126" t="str">
        <f t="shared" si="5"/>
        <v/>
      </c>
      <c r="H151" s="126" t="str">
        <f>IFERROR(VLOOKUP(G151,base!$C$2:$D$133,2,FALSE),"")</f>
        <v/>
      </c>
    </row>
    <row r="152" spans="1:8" ht="15.75" thickBot="1" x14ac:dyDescent="0.3">
      <c r="A152" s="123" t="s">
        <v>3686</v>
      </c>
      <c r="B152" s="125">
        <v>510</v>
      </c>
      <c r="C152" s="125" t="s">
        <v>108</v>
      </c>
      <c r="D152" s="126">
        <v>151</v>
      </c>
      <c r="E152" s="126" t="str">
        <f t="shared" si="4"/>
        <v/>
      </c>
      <c r="G152" s="126" t="str">
        <f t="shared" si="5"/>
        <v/>
      </c>
      <c r="H152" s="126" t="str">
        <f>IFERROR(VLOOKUP(G152,base!$C$2:$D$133,2,FALSE),"")</f>
        <v/>
      </c>
    </row>
    <row r="153" spans="1:8" ht="15.75" thickBot="1" x14ac:dyDescent="0.3">
      <c r="A153" s="123" t="s">
        <v>3685</v>
      </c>
      <c r="B153" s="125">
        <v>515</v>
      </c>
      <c r="C153" s="125" t="s">
        <v>62</v>
      </c>
      <c r="D153" s="126">
        <v>152</v>
      </c>
      <c r="E153" s="126" t="str">
        <f t="shared" si="4"/>
        <v/>
      </c>
      <c r="G153" s="126" t="str">
        <f t="shared" si="5"/>
        <v/>
      </c>
      <c r="H153" s="126" t="str">
        <f>IFERROR(VLOOKUP(G153,base!$C$2:$D$133,2,FALSE),"")</f>
        <v/>
      </c>
    </row>
    <row r="154" spans="1:8" ht="15.75" thickBot="1" x14ac:dyDescent="0.3">
      <c r="A154" s="123" t="s">
        <v>3686</v>
      </c>
      <c r="B154" s="125">
        <v>515</v>
      </c>
      <c r="C154" s="125" t="s">
        <v>62</v>
      </c>
      <c r="D154" s="126">
        <v>153</v>
      </c>
      <c r="E154" s="126" t="str">
        <f t="shared" si="4"/>
        <v/>
      </c>
      <c r="G154" s="126" t="str">
        <f t="shared" si="5"/>
        <v/>
      </c>
      <c r="H154" s="126" t="str">
        <f>IFERROR(VLOOKUP(G154,base!$C$2:$D$133,2,FALSE),"")</f>
        <v/>
      </c>
    </row>
    <row r="155" spans="1:8" ht="15.75" thickBot="1" x14ac:dyDescent="0.3">
      <c r="A155" s="123" t="s">
        <v>3685</v>
      </c>
      <c r="B155" s="125">
        <v>535</v>
      </c>
      <c r="C155" s="125" t="s">
        <v>37</v>
      </c>
      <c r="D155" s="126">
        <v>154</v>
      </c>
      <c r="E155" s="126" t="str">
        <f t="shared" si="4"/>
        <v/>
      </c>
      <c r="G155" s="126" t="str">
        <f t="shared" si="5"/>
        <v/>
      </c>
      <c r="H155" s="126" t="str">
        <f>IFERROR(VLOOKUP(G155,base!$C$2:$D$133,2,FALSE),"")</f>
        <v/>
      </c>
    </row>
    <row r="156" spans="1:8" ht="15.75" thickBot="1" x14ac:dyDescent="0.3">
      <c r="A156" s="123" t="s">
        <v>3686</v>
      </c>
      <c r="B156" s="125">
        <v>535</v>
      </c>
      <c r="C156" s="125" t="s">
        <v>37</v>
      </c>
      <c r="D156" s="126">
        <v>155</v>
      </c>
      <c r="E156" s="126" t="str">
        <f t="shared" si="4"/>
        <v/>
      </c>
      <c r="G156" s="126" t="str">
        <f t="shared" si="5"/>
        <v/>
      </c>
      <c r="H156" s="126" t="str">
        <f>IFERROR(VLOOKUP(G156,base!$C$2:$D$133,2,FALSE),"")</f>
        <v/>
      </c>
    </row>
    <row r="157" spans="1:8" ht="15.75" thickBot="1" x14ac:dyDescent="0.3">
      <c r="A157" s="123" t="s">
        <v>3685</v>
      </c>
      <c r="B157" s="125">
        <v>540</v>
      </c>
      <c r="C157" s="125" t="s">
        <v>70</v>
      </c>
      <c r="D157" s="126">
        <v>156</v>
      </c>
      <c r="E157" s="126" t="str">
        <f t="shared" si="4"/>
        <v/>
      </c>
      <c r="G157" s="126" t="str">
        <f t="shared" si="5"/>
        <v/>
      </c>
      <c r="H157" s="126" t="str">
        <f>IFERROR(VLOOKUP(G157,base!$C$2:$D$133,2,FALSE),"")</f>
        <v/>
      </c>
    </row>
    <row r="158" spans="1:8" ht="15.75" thickBot="1" x14ac:dyDescent="0.3">
      <c r="A158" s="123" t="s">
        <v>3686</v>
      </c>
      <c r="B158" s="125">
        <v>540</v>
      </c>
      <c r="C158" s="125" t="s">
        <v>70</v>
      </c>
      <c r="D158" s="126">
        <v>157</v>
      </c>
      <c r="E158" s="126" t="str">
        <f t="shared" si="4"/>
        <v/>
      </c>
      <c r="G158" s="126" t="str">
        <f t="shared" si="5"/>
        <v/>
      </c>
      <c r="H158" s="126" t="str">
        <f>IFERROR(VLOOKUP(G158,base!$C$2:$D$133,2,FALSE),"")</f>
        <v/>
      </c>
    </row>
    <row r="159" spans="1:8" ht="15.75" thickBot="1" x14ac:dyDescent="0.3">
      <c r="A159" s="123" t="s">
        <v>3685</v>
      </c>
      <c r="B159" s="125">
        <v>548</v>
      </c>
      <c r="C159" s="125" t="s">
        <v>78</v>
      </c>
      <c r="D159" s="126">
        <v>158</v>
      </c>
      <c r="E159" s="126" t="str">
        <f t="shared" si="4"/>
        <v/>
      </c>
      <c r="G159" s="126" t="str">
        <f t="shared" si="5"/>
        <v/>
      </c>
      <c r="H159" s="126" t="str">
        <f>IFERROR(VLOOKUP(G159,base!$C$2:$D$133,2,FALSE),"")</f>
        <v/>
      </c>
    </row>
    <row r="160" spans="1:8" ht="15.75" thickBot="1" x14ac:dyDescent="0.3">
      <c r="A160" s="123" t="s">
        <v>3686</v>
      </c>
      <c r="B160" s="125">
        <v>548</v>
      </c>
      <c r="C160" s="125" t="s">
        <v>78</v>
      </c>
      <c r="D160" s="126">
        <v>159</v>
      </c>
      <c r="E160" s="126" t="str">
        <f t="shared" si="4"/>
        <v/>
      </c>
      <c r="G160" s="126" t="str">
        <f t="shared" si="5"/>
        <v/>
      </c>
      <c r="H160" s="126" t="str">
        <f>IFERROR(VLOOKUP(G160,base!$C$2:$D$133,2,FALSE),"")</f>
        <v/>
      </c>
    </row>
    <row r="161" spans="1:8" ht="15.75" thickBot="1" x14ac:dyDescent="0.3">
      <c r="A161" s="123" t="s">
        <v>3685</v>
      </c>
      <c r="B161" s="125">
        <v>550</v>
      </c>
      <c r="C161" s="125" t="s">
        <v>79</v>
      </c>
      <c r="D161" s="126">
        <v>160</v>
      </c>
      <c r="E161" s="126" t="str">
        <f t="shared" si="4"/>
        <v/>
      </c>
      <c r="G161" s="126" t="str">
        <f t="shared" si="5"/>
        <v/>
      </c>
      <c r="H161" s="126" t="str">
        <f>IFERROR(VLOOKUP(G161,base!$C$2:$D$133,2,FALSE),"")</f>
        <v/>
      </c>
    </row>
    <row r="162" spans="1:8" ht="15.75" thickBot="1" x14ac:dyDescent="0.3">
      <c r="A162" s="123" t="s">
        <v>3686</v>
      </c>
      <c r="B162" s="125">
        <v>550</v>
      </c>
      <c r="C162" s="125" t="s">
        <v>79</v>
      </c>
      <c r="D162" s="126">
        <v>161</v>
      </c>
      <c r="E162" s="126" t="str">
        <f t="shared" si="4"/>
        <v/>
      </c>
      <c r="G162" s="126" t="str">
        <f t="shared" si="5"/>
        <v/>
      </c>
      <c r="H162" s="126" t="str">
        <f>IFERROR(VLOOKUP(G162,base!$C$2:$D$133,2,FALSE),"")</f>
        <v/>
      </c>
    </row>
    <row r="163" spans="1:8" ht="15.75" thickBot="1" x14ac:dyDescent="0.3">
      <c r="A163" s="123" t="s">
        <v>3685</v>
      </c>
      <c r="B163" s="125">
        <v>555</v>
      </c>
      <c r="C163" s="125" t="s">
        <v>82</v>
      </c>
      <c r="D163" s="126">
        <v>162</v>
      </c>
      <c r="E163" s="126" t="str">
        <f t="shared" si="4"/>
        <v/>
      </c>
      <c r="G163" s="126" t="str">
        <f t="shared" si="5"/>
        <v/>
      </c>
      <c r="H163" s="126" t="str">
        <f>IFERROR(VLOOKUP(G163,base!$C$2:$D$133,2,FALSE),"")</f>
        <v/>
      </c>
    </row>
    <row r="164" spans="1:8" ht="15.75" thickBot="1" x14ac:dyDescent="0.3">
      <c r="A164" s="123" t="s">
        <v>3686</v>
      </c>
      <c r="B164" s="125">
        <v>555</v>
      </c>
      <c r="C164" s="125" t="s">
        <v>82</v>
      </c>
      <c r="D164" s="126">
        <v>163</v>
      </c>
      <c r="E164" s="126" t="str">
        <f t="shared" si="4"/>
        <v/>
      </c>
      <c r="G164" s="126" t="str">
        <f t="shared" si="5"/>
        <v/>
      </c>
      <c r="H164" s="126" t="str">
        <f>IFERROR(VLOOKUP(G164,base!$C$2:$D$133,2,FALSE),"")</f>
        <v/>
      </c>
    </row>
    <row r="165" spans="1:8" ht="15.75" thickBot="1" x14ac:dyDescent="0.3">
      <c r="A165" s="123" t="s">
        <v>3685</v>
      </c>
      <c r="B165" s="125">
        <v>565</v>
      </c>
      <c r="C165" s="125" t="s">
        <v>55</v>
      </c>
      <c r="D165" s="126">
        <v>164</v>
      </c>
      <c r="E165" s="126" t="str">
        <f t="shared" si="4"/>
        <v/>
      </c>
      <c r="G165" s="126" t="str">
        <f t="shared" si="5"/>
        <v/>
      </c>
      <c r="H165" s="126" t="str">
        <f>IFERROR(VLOOKUP(G165,base!$C$2:$D$133,2,FALSE),"")</f>
        <v/>
      </c>
    </row>
    <row r="166" spans="1:8" ht="15.75" thickBot="1" x14ac:dyDescent="0.3">
      <c r="A166" s="123" t="s">
        <v>3686</v>
      </c>
      <c r="B166" s="125">
        <v>565</v>
      </c>
      <c r="C166" s="125" t="s">
        <v>55</v>
      </c>
      <c r="D166" s="126">
        <v>165</v>
      </c>
      <c r="E166" s="126" t="str">
        <f t="shared" si="4"/>
        <v/>
      </c>
      <c r="G166" s="126" t="str">
        <f t="shared" si="5"/>
        <v/>
      </c>
      <c r="H166" s="126" t="str">
        <f>IFERROR(VLOOKUP(G166,base!$C$2:$D$133,2,FALSE),"")</f>
        <v/>
      </c>
    </row>
    <row r="167" spans="1:8" ht="15.75" thickBot="1" x14ac:dyDescent="0.3">
      <c r="A167" s="123" t="s">
        <v>3685</v>
      </c>
      <c r="B167" s="125">
        <v>580</v>
      </c>
      <c r="C167" s="125" t="s">
        <v>81</v>
      </c>
      <c r="D167" s="126">
        <v>166</v>
      </c>
      <c r="E167" s="126" t="str">
        <f t="shared" si="4"/>
        <v/>
      </c>
      <c r="G167" s="126" t="str">
        <f t="shared" si="5"/>
        <v/>
      </c>
      <c r="H167" s="126" t="str">
        <f>IFERROR(VLOOKUP(G167,base!$C$2:$D$133,2,FALSE),"")</f>
        <v/>
      </c>
    </row>
    <row r="168" spans="1:8" ht="15.75" thickBot="1" x14ac:dyDescent="0.3">
      <c r="A168" s="123" t="s">
        <v>3686</v>
      </c>
      <c r="B168" s="125">
        <v>580</v>
      </c>
      <c r="C168" s="125" t="s">
        <v>81</v>
      </c>
      <c r="D168" s="126">
        <v>167</v>
      </c>
      <c r="E168" s="126" t="str">
        <f t="shared" si="4"/>
        <v/>
      </c>
      <c r="G168" s="126" t="str">
        <f t="shared" si="5"/>
        <v/>
      </c>
      <c r="H168" s="126" t="str">
        <f>IFERROR(VLOOKUP(G168,base!$C$2:$D$133,2,FALSE),"")</f>
        <v/>
      </c>
    </row>
    <row r="169" spans="1:8" ht="15.75" thickBot="1" x14ac:dyDescent="0.3">
      <c r="A169" s="123" t="s">
        <v>3685</v>
      </c>
      <c r="B169" s="125">
        <v>593</v>
      </c>
      <c r="C169" s="125" t="s">
        <v>46</v>
      </c>
      <c r="D169" s="126">
        <v>168</v>
      </c>
      <c r="E169" s="126" t="str">
        <f t="shared" si="4"/>
        <v/>
      </c>
      <c r="G169" s="126" t="str">
        <f t="shared" si="5"/>
        <v/>
      </c>
      <c r="H169" s="126" t="str">
        <f>IFERROR(VLOOKUP(G169,base!$C$2:$D$133,2,FALSE),"")</f>
        <v/>
      </c>
    </row>
    <row r="170" spans="1:8" ht="15.75" thickBot="1" x14ac:dyDescent="0.3">
      <c r="A170" s="123" t="s">
        <v>3686</v>
      </c>
      <c r="B170" s="125">
        <v>593</v>
      </c>
      <c r="C170" s="125" t="s">
        <v>46</v>
      </c>
      <c r="D170" s="126">
        <v>169</v>
      </c>
      <c r="E170" s="126" t="str">
        <f t="shared" si="4"/>
        <v/>
      </c>
      <c r="G170" s="126" t="str">
        <f t="shared" si="5"/>
        <v/>
      </c>
      <c r="H170" s="126" t="str">
        <f>IFERROR(VLOOKUP(G170,base!$C$2:$D$133,2,FALSE),"")</f>
        <v/>
      </c>
    </row>
    <row r="171" spans="1:8" ht="15.75" thickBot="1" x14ac:dyDescent="0.3">
      <c r="A171" s="123" t="s">
        <v>3685</v>
      </c>
      <c r="B171" s="125">
        <v>595</v>
      </c>
      <c r="C171" s="125" t="s">
        <v>150</v>
      </c>
      <c r="D171" s="126">
        <v>170</v>
      </c>
      <c r="E171" s="126" t="str">
        <f t="shared" si="4"/>
        <v/>
      </c>
      <c r="G171" s="126" t="str">
        <f t="shared" si="5"/>
        <v/>
      </c>
      <c r="H171" s="126" t="str">
        <f>IFERROR(VLOOKUP(G171,base!$C$2:$D$133,2,FALSE),"")</f>
        <v/>
      </c>
    </row>
    <row r="172" spans="1:8" ht="15.75" thickBot="1" x14ac:dyDescent="0.3">
      <c r="A172" s="123" t="s">
        <v>3686</v>
      </c>
      <c r="B172" s="125">
        <v>595</v>
      </c>
      <c r="C172" s="125" t="s">
        <v>150</v>
      </c>
      <c r="D172" s="126">
        <v>171</v>
      </c>
      <c r="E172" s="126" t="str">
        <f t="shared" si="4"/>
        <v/>
      </c>
      <c r="G172" s="126" t="str">
        <f t="shared" si="5"/>
        <v/>
      </c>
      <c r="H172" s="126" t="str">
        <f>IFERROR(VLOOKUP(G172,base!$C$2:$D$133,2,FALSE),"")</f>
        <v/>
      </c>
    </row>
    <row r="173" spans="1:8" ht="15.75" thickBot="1" x14ac:dyDescent="0.3">
      <c r="A173" s="123" t="s">
        <v>3685</v>
      </c>
      <c r="B173" s="125">
        <v>600</v>
      </c>
      <c r="C173" s="125" t="s">
        <v>84</v>
      </c>
      <c r="D173" s="126">
        <v>172</v>
      </c>
      <c r="E173" s="126" t="str">
        <f t="shared" si="4"/>
        <v/>
      </c>
      <c r="G173" s="126" t="str">
        <f t="shared" si="5"/>
        <v/>
      </c>
      <c r="H173" s="126" t="str">
        <f>IFERROR(VLOOKUP(G173,base!$C$2:$D$133,2,FALSE),"")</f>
        <v/>
      </c>
    </row>
    <row r="174" spans="1:8" ht="15.75" thickBot="1" x14ac:dyDescent="0.3">
      <c r="A174" s="123" t="s">
        <v>3686</v>
      </c>
      <c r="B174" s="125">
        <v>600</v>
      </c>
      <c r="C174" s="125" t="s">
        <v>84</v>
      </c>
      <c r="D174" s="126">
        <v>173</v>
      </c>
      <c r="E174" s="126" t="str">
        <f t="shared" si="4"/>
        <v/>
      </c>
      <c r="G174" s="126" t="str">
        <f t="shared" si="5"/>
        <v/>
      </c>
      <c r="H174" s="126" t="str">
        <f>IFERROR(VLOOKUP(G174,base!$C$2:$D$133,2,FALSE),"")</f>
        <v/>
      </c>
    </row>
    <row r="175" spans="1:8" ht="15.75" thickBot="1" x14ac:dyDescent="0.3">
      <c r="A175" s="123" t="s">
        <v>3685</v>
      </c>
      <c r="B175" s="125">
        <v>685</v>
      </c>
      <c r="C175" s="125" t="s">
        <v>80</v>
      </c>
      <c r="D175" s="126">
        <v>174</v>
      </c>
      <c r="E175" s="126" t="str">
        <f t="shared" si="4"/>
        <v/>
      </c>
      <c r="G175" s="126" t="str">
        <f t="shared" si="5"/>
        <v/>
      </c>
      <c r="H175" s="126" t="str">
        <f>IFERROR(VLOOKUP(G175,base!$C$2:$D$133,2,FALSE),"")</f>
        <v/>
      </c>
    </row>
    <row r="176" spans="1:8" ht="15.75" thickBot="1" x14ac:dyDescent="0.3">
      <c r="A176" s="123" t="s">
        <v>3686</v>
      </c>
      <c r="B176" s="125">
        <v>685</v>
      </c>
      <c r="C176" s="125" t="s">
        <v>80</v>
      </c>
      <c r="D176" s="126">
        <v>175</v>
      </c>
      <c r="E176" s="126" t="str">
        <f t="shared" si="4"/>
        <v/>
      </c>
      <c r="G176" s="126" t="str">
        <f t="shared" si="5"/>
        <v/>
      </c>
      <c r="H176" s="126" t="str">
        <f>IFERROR(VLOOKUP(G176,base!$C$2:$D$133,2,FALSE),"")</f>
        <v/>
      </c>
    </row>
    <row r="177" spans="1:8" ht="15.75" thickBot="1" x14ac:dyDescent="0.3">
      <c r="A177" s="123" t="s">
        <v>3685</v>
      </c>
      <c r="B177" s="125">
        <v>736</v>
      </c>
      <c r="C177" s="125" t="s">
        <v>3795</v>
      </c>
      <c r="D177" s="126">
        <v>176</v>
      </c>
      <c r="E177" s="126" t="str">
        <f t="shared" si="4"/>
        <v/>
      </c>
      <c r="G177" s="126" t="str">
        <f t="shared" si="5"/>
        <v/>
      </c>
      <c r="H177" s="126" t="str">
        <f>IFERROR(VLOOKUP(G177,base!$C$2:$D$133,2,FALSE),"")</f>
        <v/>
      </c>
    </row>
    <row r="178" spans="1:8" ht="15.75" thickBot="1" x14ac:dyDescent="0.3">
      <c r="A178" s="123" t="s">
        <v>3686</v>
      </c>
      <c r="B178" s="125">
        <v>736</v>
      </c>
      <c r="C178" s="125" t="s">
        <v>3795</v>
      </c>
      <c r="D178" s="126">
        <v>177</v>
      </c>
      <c r="E178" s="126" t="str">
        <f t="shared" si="4"/>
        <v/>
      </c>
      <c r="G178" s="126" t="str">
        <f t="shared" si="5"/>
        <v/>
      </c>
      <c r="H178" s="126" t="str">
        <f>IFERROR(VLOOKUP(G178,base!$C$2:$D$133,2,FALSE),"")</f>
        <v/>
      </c>
    </row>
    <row r="179" spans="1:8" ht="15.75" thickBot="1" x14ac:dyDescent="0.3">
      <c r="A179" s="123" t="s">
        <v>3685</v>
      </c>
      <c r="B179" s="125">
        <v>745</v>
      </c>
      <c r="C179" s="125" t="s">
        <v>110</v>
      </c>
      <c r="D179" s="126">
        <v>178</v>
      </c>
      <c r="E179" s="126" t="str">
        <f t="shared" si="4"/>
        <v/>
      </c>
      <c r="G179" s="126" t="str">
        <f t="shared" si="5"/>
        <v/>
      </c>
      <c r="H179" s="126" t="str">
        <f>IFERROR(VLOOKUP(G179,base!$C$2:$D$133,2,FALSE),"")</f>
        <v/>
      </c>
    </row>
    <row r="180" spans="1:8" ht="15.75" thickBot="1" x14ac:dyDescent="0.3">
      <c r="A180" s="123" t="s">
        <v>3686</v>
      </c>
      <c r="B180" s="125">
        <v>745</v>
      </c>
      <c r="C180" s="125" t="s">
        <v>110</v>
      </c>
      <c r="D180" s="126">
        <v>179</v>
      </c>
      <c r="E180" s="126" t="str">
        <f t="shared" si="4"/>
        <v/>
      </c>
      <c r="G180" s="126" t="str">
        <f t="shared" si="5"/>
        <v/>
      </c>
      <c r="H180" s="126" t="str">
        <f>IFERROR(VLOOKUP(G180,base!$C$2:$D$133,2,FALSE),"")</f>
        <v/>
      </c>
    </row>
    <row r="181" spans="1:8" ht="15.75" thickBot="1" x14ac:dyDescent="0.3">
      <c r="A181" s="123" t="s">
        <v>3685</v>
      </c>
      <c r="B181" s="125">
        <v>748</v>
      </c>
      <c r="C181" s="125" t="s">
        <v>83</v>
      </c>
      <c r="D181" s="126">
        <v>180</v>
      </c>
      <c r="E181" s="126" t="str">
        <f t="shared" si="4"/>
        <v/>
      </c>
      <c r="G181" s="126" t="str">
        <f t="shared" si="5"/>
        <v/>
      </c>
      <c r="H181" s="126" t="str">
        <f>IFERROR(VLOOKUP(G181,base!$C$2:$D$133,2,FALSE),"")</f>
        <v/>
      </c>
    </row>
    <row r="182" spans="1:8" ht="15.75" thickBot="1" x14ac:dyDescent="0.3">
      <c r="A182" s="123" t="s">
        <v>3686</v>
      </c>
      <c r="B182" s="125">
        <v>748</v>
      </c>
      <c r="C182" s="125" t="s">
        <v>83</v>
      </c>
      <c r="D182" s="126">
        <v>181</v>
      </c>
      <c r="E182" s="126" t="str">
        <f t="shared" si="4"/>
        <v/>
      </c>
      <c r="G182" s="126" t="str">
        <f t="shared" si="5"/>
        <v/>
      </c>
      <c r="H182" s="126" t="str">
        <f>IFERROR(VLOOKUP(G182,base!$C$2:$D$133,2,FALSE),"")</f>
        <v/>
      </c>
    </row>
    <row r="183" spans="1:8" ht="15.75" thickBot="1" x14ac:dyDescent="0.3">
      <c r="A183" s="123" t="s">
        <v>3685</v>
      </c>
      <c r="B183" s="125">
        <v>750</v>
      </c>
      <c r="C183" s="125" t="s">
        <v>99</v>
      </c>
      <c r="D183" s="126">
        <v>182</v>
      </c>
      <c r="E183" s="126" t="str">
        <f t="shared" si="4"/>
        <v/>
      </c>
      <c r="G183" s="126" t="str">
        <f t="shared" si="5"/>
        <v/>
      </c>
      <c r="H183" s="126" t="str">
        <f>IFERROR(VLOOKUP(G183,base!$C$2:$D$133,2,FALSE),"")</f>
        <v/>
      </c>
    </row>
    <row r="184" spans="1:8" ht="15.75" thickBot="1" x14ac:dyDescent="0.3">
      <c r="A184" s="123" t="s">
        <v>3686</v>
      </c>
      <c r="B184" s="125">
        <v>750</v>
      </c>
      <c r="C184" s="125" t="s">
        <v>99</v>
      </c>
      <c r="D184" s="126">
        <v>183</v>
      </c>
      <c r="E184" s="126" t="str">
        <f t="shared" si="4"/>
        <v/>
      </c>
      <c r="G184" s="126" t="str">
        <f t="shared" si="5"/>
        <v/>
      </c>
      <c r="H184" s="126" t="str">
        <f>IFERROR(VLOOKUP(G184,base!$C$2:$D$133,2,FALSE),"")</f>
        <v/>
      </c>
    </row>
    <row r="185" spans="1:8" ht="15.75" thickBot="1" x14ac:dyDescent="0.3">
      <c r="A185" s="123" t="s">
        <v>3685</v>
      </c>
      <c r="B185" s="125">
        <v>754</v>
      </c>
      <c r="C185" s="125" t="s">
        <v>53</v>
      </c>
      <c r="D185" s="126">
        <v>184</v>
      </c>
      <c r="E185" s="126" t="str">
        <f t="shared" si="4"/>
        <v/>
      </c>
      <c r="G185" s="126" t="str">
        <f t="shared" si="5"/>
        <v/>
      </c>
      <c r="H185" s="126" t="str">
        <f>IFERROR(VLOOKUP(G185,base!$C$2:$D$133,2,FALSE),"")</f>
        <v/>
      </c>
    </row>
    <row r="186" spans="1:8" ht="15.75" thickBot="1" x14ac:dyDescent="0.3">
      <c r="A186" s="123" t="s">
        <v>3686</v>
      </c>
      <c r="B186" s="125">
        <v>754</v>
      </c>
      <c r="C186" s="125" t="s">
        <v>53</v>
      </c>
      <c r="D186" s="126">
        <v>185</v>
      </c>
      <c r="E186" s="126" t="str">
        <f t="shared" si="4"/>
        <v/>
      </c>
      <c r="G186" s="126" t="str">
        <f t="shared" si="5"/>
        <v/>
      </c>
      <c r="H186" s="126" t="str">
        <f>IFERROR(VLOOKUP(G186,base!$C$2:$D$133,2,FALSE),"")</f>
        <v/>
      </c>
    </row>
    <row r="187" spans="1:8" ht="15.75" thickBot="1" x14ac:dyDescent="0.3">
      <c r="A187" s="123" t="s">
        <v>3685</v>
      </c>
      <c r="B187" s="125">
        <v>757</v>
      </c>
      <c r="C187" s="125" t="s">
        <v>41</v>
      </c>
      <c r="D187" s="126">
        <v>186</v>
      </c>
      <c r="E187" s="126" t="str">
        <f t="shared" si="4"/>
        <v/>
      </c>
      <c r="G187" s="126" t="str">
        <f t="shared" si="5"/>
        <v/>
      </c>
      <c r="H187" s="126" t="str">
        <f>IFERROR(VLOOKUP(G187,base!$C$2:$D$133,2,FALSE),"")</f>
        <v/>
      </c>
    </row>
    <row r="188" spans="1:8" ht="15.75" thickBot="1" x14ac:dyDescent="0.3">
      <c r="A188" s="123" t="s">
        <v>3686</v>
      </c>
      <c r="B188" s="125">
        <v>757</v>
      </c>
      <c r="C188" s="125" t="s">
        <v>41</v>
      </c>
      <c r="D188" s="126">
        <v>187</v>
      </c>
      <c r="E188" s="126" t="str">
        <f t="shared" si="4"/>
        <v/>
      </c>
      <c r="G188" s="126" t="str">
        <f t="shared" si="5"/>
        <v/>
      </c>
      <c r="H188" s="126" t="str">
        <f>IFERROR(VLOOKUP(G188,base!$C$2:$D$133,2,FALSE),"")</f>
        <v/>
      </c>
    </row>
    <row r="189" spans="1:8" ht="15.75" thickBot="1" x14ac:dyDescent="0.3">
      <c r="A189" s="123" t="s">
        <v>3685</v>
      </c>
      <c r="B189" s="125">
        <v>758</v>
      </c>
      <c r="C189" s="125" t="s">
        <v>38</v>
      </c>
      <c r="D189" s="126">
        <v>188</v>
      </c>
      <c r="E189" s="126" t="str">
        <f t="shared" si="4"/>
        <v/>
      </c>
      <c r="G189" s="126" t="str">
        <f t="shared" si="5"/>
        <v/>
      </c>
      <c r="H189" s="126" t="str">
        <f>IFERROR(VLOOKUP(G189,base!$C$2:$D$133,2,FALSE),"")</f>
        <v/>
      </c>
    </row>
    <row r="190" spans="1:8" ht="15.75" thickBot="1" x14ac:dyDescent="0.3">
      <c r="A190" s="123" t="s">
        <v>3686</v>
      </c>
      <c r="B190" s="125">
        <v>758</v>
      </c>
      <c r="C190" s="125" t="s">
        <v>38</v>
      </c>
      <c r="D190" s="126">
        <v>189</v>
      </c>
      <c r="E190" s="126" t="str">
        <f t="shared" si="4"/>
        <v/>
      </c>
      <c r="G190" s="126" t="str">
        <f t="shared" si="5"/>
        <v/>
      </c>
      <c r="H190" s="126" t="str">
        <f>IFERROR(VLOOKUP(G190,base!$C$2:$D$133,2,FALSE),"")</f>
        <v/>
      </c>
    </row>
    <row r="191" spans="1:8" ht="15.75" thickBot="1" x14ac:dyDescent="0.3">
      <c r="A191" s="123" t="s">
        <v>3685</v>
      </c>
      <c r="B191" s="125">
        <v>760</v>
      </c>
      <c r="C191" s="125" t="s">
        <v>35</v>
      </c>
      <c r="D191" s="126">
        <v>190</v>
      </c>
      <c r="E191" s="126" t="str">
        <f t="shared" si="4"/>
        <v/>
      </c>
      <c r="G191" s="126" t="str">
        <f t="shared" si="5"/>
        <v/>
      </c>
      <c r="H191" s="126" t="str">
        <f>IFERROR(VLOOKUP(G191,base!$C$2:$D$133,2,FALSE),"")</f>
        <v/>
      </c>
    </row>
    <row r="192" spans="1:8" ht="15.75" thickBot="1" x14ac:dyDescent="0.3">
      <c r="A192" s="123" t="s">
        <v>3686</v>
      </c>
      <c r="B192" s="125">
        <v>760</v>
      </c>
      <c r="C192" s="125" t="s">
        <v>35</v>
      </c>
      <c r="D192" s="126">
        <v>191</v>
      </c>
      <c r="E192" s="126" t="str">
        <f t="shared" si="4"/>
        <v/>
      </c>
      <c r="G192" s="126" t="str">
        <f t="shared" si="5"/>
        <v/>
      </c>
      <c r="H192" s="126" t="str">
        <f>IFERROR(VLOOKUP(G192,base!$C$2:$D$133,2,FALSE),"")</f>
        <v/>
      </c>
    </row>
    <row r="193" spans="1:8" ht="15.75" thickBot="1" x14ac:dyDescent="0.3">
      <c r="A193" s="123" t="s">
        <v>3685</v>
      </c>
      <c r="B193" s="125">
        <v>773</v>
      </c>
      <c r="C193" s="125" t="s">
        <v>25</v>
      </c>
      <c r="D193" s="126">
        <v>192</v>
      </c>
      <c r="E193" s="126" t="str">
        <f t="shared" si="4"/>
        <v/>
      </c>
      <c r="G193" s="126" t="str">
        <f t="shared" si="5"/>
        <v/>
      </c>
      <c r="H193" s="126" t="str">
        <f>IFERROR(VLOOKUP(G193,base!$C$2:$D$133,2,FALSE),"")</f>
        <v/>
      </c>
    </row>
    <row r="194" spans="1:8" ht="15.75" thickBot="1" x14ac:dyDescent="0.3">
      <c r="A194" s="123" t="s">
        <v>3686</v>
      </c>
      <c r="B194" s="125">
        <v>773</v>
      </c>
      <c r="C194" s="125" t="s">
        <v>25</v>
      </c>
      <c r="D194" s="126">
        <v>193</v>
      </c>
      <c r="E194" s="126" t="str">
        <f t="shared" si="4"/>
        <v/>
      </c>
      <c r="G194" s="126" t="str">
        <f t="shared" si="5"/>
        <v/>
      </c>
      <c r="H194" s="126" t="str">
        <f>IFERROR(VLOOKUP(G194,base!$C$2:$D$133,2,FALSE),"")</f>
        <v/>
      </c>
    </row>
    <row r="195" spans="1:8" ht="15.75" thickBot="1" x14ac:dyDescent="0.3">
      <c r="A195" s="123" t="s">
        <v>3685</v>
      </c>
      <c r="B195" s="125">
        <v>775</v>
      </c>
      <c r="C195" s="125" t="s">
        <v>24</v>
      </c>
      <c r="D195" s="126">
        <v>194</v>
      </c>
      <c r="E195" s="126" t="str">
        <f t="shared" ref="E195:E250" si="6">IF(A195=$F$2,B195,"")</f>
        <v/>
      </c>
      <c r="G195" s="126" t="str">
        <f t="shared" ref="G195:G250" si="7">IFERROR(SMALL($E$2:$E$250,D195),"")</f>
        <v/>
      </c>
      <c r="H195" s="126" t="str">
        <f>IFERROR(VLOOKUP(G195,base!$C$2:$D$133,2,FALSE),"")</f>
        <v/>
      </c>
    </row>
    <row r="196" spans="1:8" ht="15.75" thickBot="1" x14ac:dyDescent="0.3">
      <c r="A196" s="123" t="s">
        <v>3686</v>
      </c>
      <c r="B196" s="125">
        <v>775</v>
      </c>
      <c r="C196" s="125" t="s">
        <v>24</v>
      </c>
      <c r="D196" s="126">
        <v>195</v>
      </c>
      <c r="E196" s="126" t="str">
        <f t="shared" si="6"/>
        <v/>
      </c>
      <c r="G196" s="126" t="str">
        <f t="shared" si="7"/>
        <v/>
      </c>
      <c r="H196" s="126" t="str">
        <f>IFERROR(VLOOKUP(G196,base!$C$2:$D$133,2,FALSE),"")</f>
        <v/>
      </c>
    </row>
    <row r="197" spans="1:8" ht="15.75" thickBot="1" x14ac:dyDescent="0.3">
      <c r="A197" s="123" t="s">
        <v>3685</v>
      </c>
      <c r="B197" s="125">
        <v>779</v>
      </c>
      <c r="C197" s="125" t="s">
        <v>31</v>
      </c>
      <c r="D197" s="126">
        <v>196</v>
      </c>
      <c r="E197" s="126" t="str">
        <f t="shared" si="6"/>
        <v/>
      </c>
      <c r="G197" s="126" t="str">
        <f t="shared" si="7"/>
        <v/>
      </c>
      <c r="H197" s="126" t="str">
        <f>IFERROR(VLOOKUP(G197,base!$C$2:$D$133,2,FALSE),"")</f>
        <v/>
      </c>
    </row>
    <row r="198" spans="1:8" ht="15.75" thickBot="1" x14ac:dyDescent="0.3">
      <c r="A198" s="123" t="s">
        <v>3686</v>
      </c>
      <c r="B198" s="125">
        <v>779</v>
      </c>
      <c r="C198" s="125" t="s">
        <v>31</v>
      </c>
      <c r="D198" s="126">
        <v>197</v>
      </c>
      <c r="E198" s="126" t="str">
        <f t="shared" si="6"/>
        <v/>
      </c>
      <c r="G198" s="126" t="str">
        <f t="shared" si="7"/>
        <v/>
      </c>
      <c r="H198" s="126" t="str">
        <f>IFERROR(VLOOKUP(G198,base!$C$2:$D$133,2,FALSE),"")</f>
        <v/>
      </c>
    </row>
    <row r="199" spans="1:8" ht="15.75" thickBot="1" x14ac:dyDescent="0.3">
      <c r="A199" s="123" t="s">
        <v>3685</v>
      </c>
      <c r="B199" s="125">
        <v>784</v>
      </c>
      <c r="C199" s="125" t="s">
        <v>26</v>
      </c>
      <c r="D199" s="126">
        <v>198</v>
      </c>
      <c r="E199" s="126" t="str">
        <f t="shared" si="6"/>
        <v/>
      </c>
      <c r="G199" s="126" t="str">
        <f t="shared" si="7"/>
        <v/>
      </c>
      <c r="H199" s="126" t="str">
        <f>IFERROR(VLOOKUP(G199,base!$C$2:$D$133,2,FALSE),"")</f>
        <v/>
      </c>
    </row>
    <row r="200" spans="1:8" ht="15.75" thickBot="1" x14ac:dyDescent="0.3">
      <c r="A200" s="123" t="s">
        <v>3686</v>
      </c>
      <c r="B200" s="125">
        <v>784</v>
      </c>
      <c r="C200" s="125" t="s">
        <v>26</v>
      </c>
      <c r="D200" s="126">
        <v>199</v>
      </c>
      <c r="E200" s="126" t="str">
        <f t="shared" si="6"/>
        <v/>
      </c>
      <c r="G200" s="126" t="str">
        <f t="shared" si="7"/>
        <v/>
      </c>
      <c r="H200" s="126" t="str">
        <f>IFERROR(VLOOKUP(G200,base!$C$2:$D$133,2,FALSE),"")</f>
        <v/>
      </c>
    </row>
    <row r="201" spans="1:8" ht="15.75" thickBot="1" x14ac:dyDescent="0.3">
      <c r="A201" s="123" t="s">
        <v>3685</v>
      </c>
      <c r="B201" s="125">
        <v>788</v>
      </c>
      <c r="C201" s="125" t="s">
        <v>23</v>
      </c>
      <c r="D201" s="126">
        <v>200</v>
      </c>
      <c r="E201" s="126" t="str">
        <f t="shared" si="6"/>
        <v/>
      </c>
      <c r="G201" s="126" t="str">
        <f t="shared" si="7"/>
        <v/>
      </c>
      <c r="H201" s="126" t="str">
        <f>IFERROR(VLOOKUP(G201,base!$C$2:$D$133,2,FALSE),"")</f>
        <v/>
      </c>
    </row>
    <row r="202" spans="1:8" ht="15.75" thickBot="1" x14ac:dyDescent="0.3">
      <c r="A202" s="123" t="s">
        <v>3686</v>
      </c>
      <c r="B202" s="125">
        <v>788</v>
      </c>
      <c r="C202" s="125" t="s">
        <v>23</v>
      </c>
      <c r="D202" s="126">
        <v>201</v>
      </c>
      <c r="E202" s="126" t="str">
        <f t="shared" si="6"/>
        <v/>
      </c>
      <c r="G202" s="126" t="str">
        <f t="shared" si="7"/>
        <v/>
      </c>
      <c r="H202" s="126" t="str">
        <f>IFERROR(VLOOKUP(G202,base!$C$2:$D$133,2,FALSE),"")</f>
        <v/>
      </c>
    </row>
    <row r="203" spans="1:8" ht="15.75" thickBot="1" x14ac:dyDescent="0.3">
      <c r="A203" s="123" t="s">
        <v>3685</v>
      </c>
      <c r="B203" s="125">
        <v>792</v>
      </c>
      <c r="C203" s="125" t="s">
        <v>28</v>
      </c>
      <c r="D203" s="126">
        <v>202</v>
      </c>
      <c r="E203" s="126" t="str">
        <f t="shared" si="6"/>
        <v/>
      </c>
      <c r="G203" s="126" t="str">
        <f t="shared" si="7"/>
        <v/>
      </c>
      <c r="H203" s="126" t="str">
        <f>IFERROR(VLOOKUP(G203,base!$C$2:$D$133,2,FALSE),"")</f>
        <v/>
      </c>
    </row>
    <row r="204" spans="1:8" ht="15.75" thickBot="1" x14ac:dyDescent="0.3">
      <c r="A204" s="123" t="s">
        <v>3686</v>
      </c>
      <c r="B204" s="125">
        <v>792</v>
      </c>
      <c r="C204" s="125" t="s">
        <v>28</v>
      </c>
      <c r="D204" s="126">
        <v>203</v>
      </c>
      <c r="E204" s="126" t="str">
        <f t="shared" si="6"/>
        <v/>
      </c>
      <c r="G204" s="126" t="str">
        <f t="shared" si="7"/>
        <v/>
      </c>
      <c r="H204" s="126" t="str">
        <f>IFERROR(VLOOKUP(G204,base!$C$2:$D$133,2,FALSE),"")</f>
        <v/>
      </c>
    </row>
    <row r="205" spans="1:8" ht="15.75" thickBot="1" x14ac:dyDescent="0.3">
      <c r="A205" s="123" t="s">
        <v>3685</v>
      </c>
      <c r="B205" s="125">
        <v>796</v>
      </c>
      <c r="C205" s="125" t="s">
        <v>27</v>
      </c>
      <c r="D205" s="126">
        <v>204</v>
      </c>
      <c r="E205" s="126" t="str">
        <f t="shared" si="6"/>
        <v/>
      </c>
      <c r="G205" s="126" t="str">
        <f t="shared" si="7"/>
        <v/>
      </c>
      <c r="H205" s="126" t="str">
        <f>IFERROR(VLOOKUP(G205,base!$C$2:$D$133,2,FALSE),"")</f>
        <v/>
      </c>
    </row>
    <row r="206" spans="1:8" ht="15.75" thickBot="1" x14ac:dyDescent="0.3">
      <c r="A206" s="123" t="s">
        <v>3686</v>
      </c>
      <c r="B206" s="125">
        <v>796</v>
      </c>
      <c r="C206" s="125" t="s">
        <v>27</v>
      </c>
      <c r="D206" s="126">
        <v>205</v>
      </c>
      <c r="E206" s="126" t="str">
        <f t="shared" si="6"/>
        <v/>
      </c>
      <c r="G206" s="126" t="str">
        <f t="shared" si="7"/>
        <v/>
      </c>
      <c r="H206" s="126" t="str">
        <f>IFERROR(VLOOKUP(G206,base!$C$2:$D$133,2,FALSE),"")</f>
        <v/>
      </c>
    </row>
    <row r="207" spans="1:8" ht="15.75" thickBot="1" x14ac:dyDescent="0.3">
      <c r="A207" s="123" t="s">
        <v>3685</v>
      </c>
      <c r="B207" s="125">
        <v>802</v>
      </c>
      <c r="C207" s="125" t="s">
        <v>29</v>
      </c>
      <c r="D207" s="126">
        <v>206</v>
      </c>
      <c r="E207" s="126" t="str">
        <f t="shared" si="6"/>
        <v/>
      </c>
      <c r="G207" s="126" t="str">
        <f t="shared" si="7"/>
        <v/>
      </c>
      <c r="H207" s="126" t="str">
        <f>IFERROR(VLOOKUP(G207,base!$C$2:$D$133,2,FALSE),"")</f>
        <v/>
      </c>
    </row>
    <row r="208" spans="1:8" ht="15.75" thickBot="1" x14ac:dyDescent="0.3">
      <c r="A208" s="123" t="s">
        <v>3686</v>
      </c>
      <c r="B208" s="125">
        <v>802</v>
      </c>
      <c r="C208" s="125" t="s">
        <v>29</v>
      </c>
      <c r="D208" s="126">
        <v>207</v>
      </c>
      <c r="E208" s="126" t="str">
        <f t="shared" si="6"/>
        <v/>
      </c>
      <c r="G208" s="126" t="str">
        <f t="shared" si="7"/>
        <v/>
      </c>
      <c r="H208" s="126" t="str">
        <f>IFERROR(VLOOKUP(G208,base!$C$2:$D$133,2,FALSE),"")</f>
        <v/>
      </c>
    </row>
    <row r="209" spans="1:8" ht="15.75" thickBot="1" x14ac:dyDescent="0.3">
      <c r="A209" s="123" t="s">
        <v>3685</v>
      </c>
      <c r="B209" s="125">
        <v>803</v>
      </c>
      <c r="C209" s="125" t="s">
        <v>30</v>
      </c>
      <c r="D209" s="126">
        <v>208</v>
      </c>
      <c r="E209" s="126" t="str">
        <f t="shared" si="6"/>
        <v/>
      </c>
      <c r="G209" s="126" t="str">
        <f t="shared" si="7"/>
        <v/>
      </c>
      <c r="H209" s="126" t="str">
        <f>IFERROR(VLOOKUP(G209,base!$C$2:$D$133,2,FALSE),"")</f>
        <v/>
      </c>
    </row>
    <row r="210" spans="1:8" ht="15.75" thickBot="1" x14ac:dyDescent="0.3">
      <c r="A210" s="123" t="s">
        <v>3686</v>
      </c>
      <c r="B210" s="125">
        <v>803</v>
      </c>
      <c r="C210" s="125" t="s">
        <v>30</v>
      </c>
      <c r="D210" s="126">
        <v>209</v>
      </c>
      <c r="E210" s="126" t="str">
        <f t="shared" si="6"/>
        <v/>
      </c>
      <c r="G210" s="126" t="str">
        <f t="shared" si="7"/>
        <v/>
      </c>
      <c r="H210" s="126" t="str">
        <f>IFERROR(VLOOKUP(G210,base!$C$2:$D$133,2,FALSE),"")</f>
        <v/>
      </c>
    </row>
    <row r="211" spans="1:8" ht="15.75" thickBot="1" x14ac:dyDescent="0.3">
      <c r="A211" s="123" t="s">
        <v>3685</v>
      </c>
      <c r="B211" s="125">
        <v>805</v>
      </c>
      <c r="C211" s="125" t="s">
        <v>48</v>
      </c>
      <c r="D211" s="126">
        <v>210</v>
      </c>
      <c r="E211" s="126" t="str">
        <f t="shared" si="6"/>
        <v/>
      </c>
      <c r="G211" s="126" t="str">
        <f t="shared" si="7"/>
        <v/>
      </c>
      <c r="H211" s="126" t="str">
        <f>IFERROR(VLOOKUP(G211,base!$C$2:$D$133,2,FALSE),"")</f>
        <v/>
      </c>
    </row>
    <row r="212" spans="1:8" ht="15.75" thickBot="1" x14ac:dyDescent="0.3">
      <c r="A212" s="123" t="s">
        <v>3686</v>
      </c>
      <c r="B212" s="125">
        <v>805</v>
      </c>
      <c r="C212" s="125" t="s">
        <v>48</v>
      </c>
      <c r="D212" s="126">
        <v>211</v>
      </c>
      <c r="E212" s="126" t="str">
        <f t="shared" si="6"/>
        <v/>
      </c>
      <c r="G212" s="126" t="str">
        <f t="shared" si="7"/>
        <v/>
      </c>
      <c r="H212" s="126" t="str">
        <f>IFERROR(VLOOKUP(G212,base!$C$2:$D$133,2,FALSE),"")</f>
        <v/>
      </c>
    </row>
    <row r="213" spans="1:8" ht="15.75" thickBot="1" x14ac:dyDescent="0.3">
      <c r="A213" s="123" t="s">
        <v>3685</v>
      </c>
      <c r="B213" s="125">
        <v>820</v>
      </c>
      <c r="C213" s="125" t="s">
        <v>68</v>
      </c>
      <c r="D213" s="126">
        <v>212</v>
      </c>
      <c r="E213" s="126" t="str">
        <f t="shared" si="6"/>
        <v/>
      </c>
      <c r="G213" s="126" t="str">
        <f t="shared" si="7"/>
        <v/>
      </c>
      <c r="H213" s="126" t="str">
        <f>IFERROR(VLOOKUP(G213,base!$C$2:$D$133,2,FALSE),"")</f>
        <v/>
      </c>
    </row>
    <row r="214" spans="1:8" ht="15.75" thickBot="1" x14ac:dyDescent="0.3">
      <c r="A214" s="123" t="s">
        <v>3686</v>
      </c>
      <c r="B214" s="125">
        <v>820</v>
      </c>
      <c r="C214" s="125" t="s">
        <v>68</v>
      </c>
      <c r="D214" s="126">
        <v>213</v>
      </c>
      <c r="E214" s="126" t="str">
        <f t="shared" si="6"/>
        <v/>
      </c>
      <c r="G214" s="126" t="str">
        <f t="shared" si="7"/>
        <v/>
      </c>
      <c r="H214" s="126" t="str">
        <f>IFERROR(VLOOKUP(G214,base!$C$2:$D$133,2,FALSE),"")</f>
        <v/>
      </c>
    </row>
    <row r="215" spans="1:8" ht="15.75" thickBot="1" x14ac:dyDescent="0.3">
      <c r="A215" s="123" t="s">
        <v>3685</v>
      </c>
      <c r="B215" s="125">
        <v>830</v>
      </c>
      <c r="C215" s="125" t="s">
        <v>71</v>
      </c>
      <c r="D215" s="126">
        <v>214</v>
      </c>
      <c r="E215" s="126" t="str">
        <f t="shared" si="6"/>
        <v/>
      </c>
      <c r="G215" s="126" t="str">
        <f t="shared" si="7"/>
        <v/>
      </c>
      <c r="H215" s="126" t="str">
        <f>IFERROR(VLOOKUP(G215,base!$C$2:$D$133,2,FALSE),"")</f>
        <v/>
      </c>
    </row>
    <row r="216" spans="1:8" ht="15.75" thickBot="1" x14ac:dyDescent="0.3">
      <c r="A216" s="123" t="s">
        <v>3686</v>
      </c>
      <c r="B216" s="125">
        <v>830</v>
      </c>
      <c r="C216" s="125" t="s">
        <v>71</v>
      </c>
      <c r="D216" s="126">
        <v>215</v>
      </c>
      <c r="E216" s="126" t="str">
        <f t="shared" si="6"/>
        <v/>
      </c>
      <c r="G216" s="126" t="str">
        <f t="shared" si="7"/>
        <v/>
      </c>
      <c r="H216" s="126" t="str">
        <f>IFERROR(VLOOKUP(G216,base!$C$2:$D$133,2,FALSE),"")</f>
        <v/>
      </c>
    </row>
    <row r="217" spans="1:8" ht="15.75" thickBot="1" x14ac:dyDescent="0.3">
      <c r="A217" s="123" t="s">
        <v>3685</v>
      </c>
      <c r="B217" s="125">
        <v>855</v>
      </c>
      <c r="C217" s="125" t="s">
        <v>44</v>
      </c>
      <c r="D217" s="126">
        <v>216</v>
      </c>
      <c r="E217" s="126" t="str">
        <f t="shared" si="6"/>
        <v/>
      </c>
      <c r="G217" s="126" t="str">
        <f t="shared" si="7"/>
        <v/>
      </c>
      <c r="H217" s="126" t="str">
        <f>IFERROR(VLOOKUP(G217,base!$C$2:$D$133,2,FALSE),"")</f>
        <v/>
      </c>
    </row>
    <row r="218" spans="1:8" ht="15.75" thickBot="1" x14ac:dyDescent="0.3">
      <c r="A218" s="123" t="s">
        <v>3686</v>
      </c>
      <c r="B218" s="125">
        <v>855</v>
      </c>
      <c r="C218" s="125" t="s">
        <v>44</v>
      </c>
      <c r="D218" s="126">
        <v>217</v>
      </c>
      <c r="E218" s="126" t="str">
        <f t="shared" si="6"/>
        <v/>
      </c>
      <c r="G218" s="126" t="str">
        <f t="shared" si="7"/>
        <v/>
      </c>
      <c r="H218" s="126" t="str">
        <f>IFERROR(VLOOKUP(G218,base!$C$2:$D$133,2,FALSE),"")</f>
        <v/>
      </c>
    </row>
    <row r="219" spans="1:8" ht="15.75" thickBot="1" x14ac:dyDescent="0.3">
      <c r="A219" s="123" t="s">
        <v>3685</v>
      </c>
      <c r="B219" s="125">
        <v>870</v>
      </c>
      <c r="C219" s="125" t="s">
        <v>64</v>
      </c>
      <c r="D219" s="126">
        <v>218</v>
      </c>
      <c r="E219" s="126" t="str">
        <f t="shared" si="6"/>
        <v/>
      </c>
      <c r="G219" s="126" t="str">
        <f t="shared" si="7"/>
        <v/>
      </c>
      <c r="H219" s="126" t="str">
        <f>IFERROR(VLOOKUP(G219,base!$C$2:$D$133,2,FALSE),"")</f>
        <v/>
      </c>
    </row>
    <row r="220" spans="1:8" ht="15.75" thickBot="1" x14ac:dyDescent="0.3">
      <c r="A220" s="123" t="s">
        <v>3686</v>
      </c>
      <c r="B220" s="125">
        <v>870</v>
      </c>
      <c r="C220" s="125" t="s">
        <v>64</v>
      </c>
      <c r="D220" s="126">
        <v>219</v>
      </c>
      <c r="E220" s="126" t="str">
        <f t="shared" si="6"/>
        <v/>
      </c>
      <c r="G220" s="126" t="str">
        <f t="shared" si="7"/>
        <v/>
      </c>
      <c r="H220" s="126" t="str">
        <f>IFERROR(VLOOKUP(G220,base!$C$2:$D$133,2,FALSE),"")</f>
        <v/>
      </c>
    </row>
    <row r="221" spans="1:8" ht="15.75" thickBot="1" x14ac:dyDescent="0.3">
      <c r="A221" s="123" t="s">
        <v>3685</v>
      </c>
      <c r="B221" s="125">
        <v>880</v>
      </c>
      <c r="C221" s="125" t="s">
        <v>102</v>
      </c>
      <c r="D221" s="126">
        <v>220</v>
      </c>
      <c r="E221" s="126" t="str">
        <f t="shared" si="6"/>
        <v/>
      </c>
      <c r="G221" s="126" t="str">
        <f t="shared" si="7"/>
        <v/>
      </c>
      <c r="H221" s="126" t="str">
        <f>IFERROR(VLOOKUP(G221,base!$C$2:$D$133,2,FALSE),"")</f>
        <v/>
      </c>
    </row>
    <row r="222" spans="1:8" ht="15.75" thickBot="1" x14ac:dyDescent="0.3">
      <c r="A222" s="123" t="s">
        <v>3686</v>
      </c>
      <c r="B222" s="125">
        <v>880</v>
      </c>
      <c r="C222" s="125" t="s">
        <v>102</v>
      </c>
      <c r="D222" s="126">
        <v>221</v>
      </c>
      <c r="E222" s="126" t="str">
        <f t="shared" si="6"/>
        <v/>
      </c>
      <c r="G222" s="126" t="str">
        <f t="shared" si="7"/>
        <v/>
      </c>
      <c r="H222" s="126" t="str">
        <f>IFERROR(VLOOKUP(G222,base!$C$2:$D$133,2,FALSE),"")</f>
        <v/>
      </c>
    </row>
    <row r="223" spans="1:8" ht="15.75" thickBot="1" x14ac:dyDescent="0.3">
      <c r="A223" s="123" t="s">
        <v>3685</v>
      </c>
      <c r="B223" s="125">
        <v>882</v>
      </c>
      <c r="C223" s="125" t="s">
        <v>106</v>
      </c>
      <c r="D223" s="126">
        <v>222</v>
      </c>
      <c r="E223" s="126" t="str">
        <f t="shared" si="6"/>
        <v/>
      </c>
      <c r="G223" s="126" t="str">
        <f t="shared" si="7"/>
        <v/>
      </c>
      <c r="H223" s="126" t="str">
        <f>IFERROR(VLOOKUP(G223,base!$C$2:$D$133,2,FALSE),"")</f>
        <v/>
      </c>
    </row>
    <row r="224" spans="1:8" ht="15.75" thickBot="1" x14ac:dyDescent="0.3">
      <c r="A224" s="123" t="s">
        <v>3686</v>
      </c>
      <c r="B224" s="125">
        <v>882</v>
      </c>
      <c r="C224" s="125" t="s">
        <v>106</v>
      </c>
      <c r="D224" s="126">
        <v>223</v>
      </c>
      <c r="E224" s="126" t="str">
        <f t="shared" si="6"/>
        <v/>
      </c>
      <c r="G224" s="126" t="str">
        <f t="shared" si="7"/>
        <v/>
      </c>
      <c r="H224" s="126" t="str">
        <f>IFERROR(VLOOKUP(G224,base!$C$2:$D$133,2,FALSE),"")</f>
        <v/>
      </c>
    </row>
    <row r="225" spans="1:8" ht="15.75" thickBot="1" x14ac:dyDescent="0.3">
      <c r="A225" s="123" t="s">
        <v>3685</v>
      </c>
      <c r="B225" s="125">
        <v>884</v>
      </c>
      <c r="C225" s="125" t="s">
        <v>104</v>
      </c>
      <c r="D225" s="126">
        <v>224</v>
      </c>
      <c r="E225" s="126" t="str">
        <f t="shared" si="6"/>
        <v/>
      </c>
      <c r="G225" s="126" t="str">
        <f t="shared" si="7"/>
        <v/>
      </c>
      <c r="H225" s="126" t="str">
        <f>IFERROR(VLOOKUP(G225,base!$C$2:$D$133,2,FALSE),"")</f>
        <v/>
      </c>
    </row>
    <row r="226" spans="1:8" ht="15.75" thickBot="1" x14ac:dyDescent="0.3">
      <c r="A226" s="123" t="s">
        <v>3686</v>
      </c>
      <c r="B226" s="125">
        <v>884</v>
      </c>
      <c r="C226" s="125" t="s">
        <v>104</v>
      </c>
      <c r="D226" s="126">
        <v>225</v>
      </c>
      <c r="E226" s="126" t="str">
        <f t="shared" si="6"/>
        <v/>
      </c>
      <c r="G226" s="126" t="str">
        <f t="shared" si="7"/>
        <v/>
      </c>
      <c r="H226" s="126" t="str">
        <f>IFERROR(VLOOKUP(G226,base!$C$2:$D$133,2,FALSE),"")</f>
        <v/>
      </c>
    </row>
    <row r="227" spans="1:8" ht="15.75" thickBot="1" x14ac:dyDescent="0.3">
      <c r="A227" s="123" t="s">
        <v>3685</v>
      </c>
      <c r="B227" s="125">
        <v>886</v>
      </c>
      <c r="C227" s="125" t="s">
        <v>103</v>
      </c>
      <c r="D227" s="126">
        <v>226</v>
      </c>
      <c r="E227" s="126" t="str">
        <f t="shared" si="6"/>
        <v/>
      </c>
      <c r="G227" s="126" t="str">
        <f t="shared" si="7"/>
        <v/>
      </c>
      <c r="H227" s="126" t="str">
        <f>IFERROR(VLOOKUP(G227,base!$C$2:$D$133,2,FALSE),"")</f>
        <v/>
      </c>
    </row>
    <row r="228" spans="1:8" ht="15.75" thickBot="1" x14ac:dyDescent="0.3">
      <c r="A228" s="123" t="s">
        <v>3686</v>
      </c>
      <c r="B228" s="125">
        <v>886</v>
      </c>
      <c r="C228" s="125" t="s">
        <v>103</v>
      </c>
      <c r="D228" s="126">
        <v>227</v>
      </c>
      <c r="E228" s="126" t="str">
        <f t="shared" si="6"/>
        <v/>
      </c>
      <c r="G228" s="126" t="str">
        <f t="shared" si="7"/>
        <v/>
      </c>
      <c r="H228" s="126" t="str">
        <f>IFERROR(VLOOKUP(G228,base!$C$2:$D$133,2,FALSE),"")</f>
        <v/>
      </c>
    </row>
    <row r="229" spans="1:8" ht="15.75" thickBot="1" x14ac:dyDescent="0.3">
      <c r="A229" s="123" t="s">
        <v>3685</v>
      </c>
      <c r="B229" s="125">
        <v>888</v>
      </c>
      <c r="C229" s="125" t="s">
        <v>105</v>
      </c>
      <c r="D229" s="126">
        <v>228</v>
      </c>
      <c r="E229" s="126" t="str">
        <f t="shared" si="6"/>
        <v/>
      </c>
      <c r="G229" s="126" t="str">
        <f t="shared" si="7"/>
        <v/>
      </c>
      <c r="H229" s="126" t="str">
        <f>IFERROR(VLOOKUP(G229,base!$C$2:$D$133,2,FALSE),"")</f>
        <v/>
      </c>
    </row>
    <row r="230" spans="1:8" ht="15.75" thickBot="1" x14ac:dyDescent="0.3">
      <c r="A230" s="123" t="s">
        <v>3686</v>
      </c>
      <c r="B230" s="125">
        <v>888</v>
      </c>
      <c r="C230" s="125" t="s">
        <v>105</v>
      </c>
      <c r="D230" s="126">
        <v>229</v>
      </c>
      <c r="E230" s="126" t="str">
        <f t="shared" si="6"/>
        <v/>
      </c>
      <c r="G230" s="126" t="str">
        <f t="shared" si="7"/>
        <v/>
      </c>
      <c r="H230" s="126" t="str">
        <f>IFERROR(VLOOKUP(G230,base!$C$2:$D$133,2,FALSE),"")</f>
        <v/>
      </c>
    </row>
    <row r="231" spans="1:8" ht="15.75" thickBot="1" x14ac:dyDescent="0.3">
      <c r="A231" s="123" t="s">
        <v>3685</v>
      </c>
      <c r="B231" s="125">
        <v>890</v>
      </c>
      <c r="C231" s="125" t="s">
        <v>97</v>
      </c>
      <c r="D231" s="126">
        <v>230</v>
      </c>
      <c r="E231" s="126" t="str">
        <f t="shared" si="6"/>
        <v/>
      </c>
      <c r="G231" s="126" t="str">
        <f t="shared" si="7"/>
        <v/>
      </c>
      <c r="H231" s="126" t="str">
        <f>IFERROR(VLOOKUP(G231,base!$C$2:$D$133,2,FALSE),"")</f>
        <v/>
      </c>
    </row>
    <row r="232" spans="1:8" ht="15.75" thickBot="1" x14ac:dyDescent="0.3">
      <c r="A232" s="123" t="s">
        <v>3686</v>
      </c>
      <c r="B232" s="125">
        <v>890</v>
      </c>
      <c r="C232" s="125" t="s">
        <v>97</v>
      </c>
      <c r="D232" s="126">
        <v>231</v>
      </c>
      <c r="E232" s="126" t="str">
        <f t="shared" si="6"/>
        <v/>
      </c>
      <c r="G232" s="126" t="str">
        <f t="shared" si="7"/>
        <v/>
      </c>
      <c r="H232" s="126" t="str">
        <f>IFERROR(VLOOKUP(G232,base!$C$2:$D$133,2,FALSE),"")</f>
        <v/>
      </c>
    </row>
    <row r="233" spans="1:8" ht="15.75" thickBot="1" x14ac:dyDescent="0.3">
      <c r="A233" s="123" t="s">
        <v>3686</v>
      </c>
      <c r="B233" s="125">
        <v>905</v>
      </c>
      <c r="C233" s="125" t="s">
        <v>140</v>
      </c>
      <c r="D233" s="126">
        <v>232</v>
      </c>
      <c r="E233" s="126" t="str">
        <f t="shared" si="6"/>
        <v/>
      </c>
      <c r="G233" s="126" t="str">
        <f t="shared" si="7"/>
        <v/>
      </c>
      <c r="H233" s="126" t="str">
        <f>IFERROR(VLOOKUP(G233,base!$C$2:$D$133,2,FALSE),"")</f>
        <v/>
      </c>
    </row>
    <row r="234" spans="1:8" ht="15.75" thickBot="1" x14ac:dyDescent="0.3">
      <c r="A234" s="123" t="s">
        <v>3683</v>
      </c>
      <c r="B234" s="125">
        <v>905</v>
      </c>
      <c r="C234" s="125" t="s">
        <v>140</v>
      </c>
      <c r="D234" s="126">
        <v>233</v>
      </c>
      <c r="E234" s="126" t="str">
        <f t="shared" si="6"/>
        <v/>
      </c>
      <c r="G234" s="126" t="str">
        <f t="shared" si="7"/>
        <v/>
      </c>
      <c r="H234" s="126" t="str">
        <f>IFERROR(VLOOKUP(G234,base!$C$2:$D$133,2,FALSE),"")</f>
        <v/>
      </c>
    </row>
    <row r="235" spans="1:8" ht="15.75" thickBot="1" x14ac:dyDescent="0.3">
      <c r="A235" s="123" t="s">
        <v>3685</v>
      </c>
      <c r="B235" s="125">
        <v>910</v>
      </c>
      <c r="C235" s="125" t="s">
        <v>65</v>
      </c>
      <c r="D235" s="126">
        <v>234</v>
      </c>
      <c r="E235" s="126" t="str">
        <f t="shared" si="6"/>
        <v/>
      </c>
      <c r="G235" s="126" t="str">
        <f t="shared" si="7"/>
        <v/>
      </c>
      <c r="H235" s="126" t="str">
        <f>IFERROR(VLOOKUP(G235,base!$C$2:$D$133,2,FALSE),"")</f>
        <v/>
      </c>
    </row>
    <row r="236" spans="1:8" ht="15.75" thickBot="1" x14ac:dyDescent="0.3">
      <c r="A236" s="123" t="s">
        <v>3686</v>
      </c>
      <c r="B236" s="125">
        <v>910</v>
      </c>
      <c r="C236" s="125" t="s">
        <v>65</v>
      </c>
      <c r="D236" s="126">
        <v>235</v>
      </c>
      <c r="E236" s="126" t="str">
        <f t="shared" si="6"/>
        <v/>
      </c>
      <c r="G236" s="126" t="str">
        <f t="shared" si="7"/>
        <v/>
      </c>
      <c r="H236" s="126" t="str">
        <f>IFERROR(VLOOKUP(G236,base!$C$2:$D$133,2,FALSE),"")</f>
        <v/>
      </c>
    </row>
    <row r="237" spans="1:8" ht="15.75" thickBot="1" x14ac:dyDescent="0.3">
      <c r="A237" s="123" t="s">
        <v>3685</v>
      </c>
      <c r="B237" s="125">
        <v>930</v>
      </c>
      <c r="C237" s="125" t="s">
        <v>77</v>
      </c>
      <c r="D237" s="126">
        <v>236</v>
      </c>
      <c r="E237" s="126" t="str">
        <f t="shared" si="6"/>
        <v/>
      </c>
      <c r="G237" s="126" t="str">
        <f t="shared" si="7"/>
        <v/>
      </c>
      <c r="H237" s="126" t="str">
        <f>IFERROR(VLOOKUP(G237,base!$C$2:$D$133,2,FALSE),"")</f>
        <v/>
      </c>
    </row>
    <row r="238" spans="1:8" ht="15.75" thickBot="1" x14ac:dyDescent="0.3">
      <c r="A238" s="123" t="s">
        <v>3686</v>
      </c>
      <c r="B238" s="125">
        <v>930</v>
      </c>
      <c r="C238" s="125" t="s">
        <v>77</v>
      </c>
      <c r="D238" s="126">
        <v>237</v>
      </c>
      <c r="E238" s="126" t="str">
        <f t="shared" si="6"/>
        <v/>
      </c>
      <c r="G238" s="126" t="str">
        <f t="shared" si="7"/>
        <v/>
      </c>
      <c r="H238" s="126" t="str">
        <f>IFERROR(VLOOKUP(G238,base!$C$2:$D$133,2,FALSE),"")</f>
        <v/>
      </c>
    </row>
    <row r="239" spans="1:8" ht="15.75" thickBot="1" x14ac:dyDescent="0.3">
      <c r="A239" s="123" t="s">
        <v>3685</v>
      </c>
      <c r="B239" s="125">
        <v>950</v>
      </c>
      <c r="C239" s="125" t="s">
        <v>32</v>
      </c>
      <c r="D239" s="126">
        <v>238</v>
      </c>
      <c r="E239" s="126" t="str">
        <f t="shared" si="6"/>
        <v/>
      </c>
      <c r="G239" s="126" t="str">
        <f t="shared" si="7"/>
        <v/>
      </c>
      <c r="H239" s="126" t="str">
        <f>IFERROR(VLOOKUP(G239,base!$C$2:$D$133,2,FALSE),"")</f>
        <v/>
      </c>
    </row>
    <row r="240" spans="1:8" ht="15.75" thickBot="1" x14ac:dyDescent="0.3">
      <c r="A240" s="123" t="s">
        <v>3686</v>
      </c>
      <c r="B240" s="125">
        <v>950</v>
      </c>
      <c r="C240" s="125" t="s">
        <v>32</v>
      </c>
      <c r="D240" s="126">
        <v>239</v>
      </c>
      <c r="E240" s="126" t="str">
        <f t="shared" si="6"/>
        <v/>
      </c>
      <c r="G240" s="126" t="str">
        <f t="shared" si="7"/>
        <v/>
      </c>
      <c r="H240" s="126" t="str">
        <f>IFERROR(VLOOKUP(G240,base!$C$2:$D$133,2,FALSE),"")</f>
        <v/>
      </c>
    </row>
    <row r="241" spans="1:8" ht="15.75" thickBot="1" x14ac:dyDescent="0.3">
      <c r="A241" s="123" t="s">
        <v>3685</v>
      </c>
      <c r="B241" s="125">
        <v>960</v>
      </c>
      <c r="C241" s="125" t="s">
        <v>88</v>
      </c>
      <c r="D241" s="126">
        <v>240</v>
      </c>
      <c r="E241" s="126" t="str">
        <f t="shared" si="6"/>
        <v/>
      </c>
      <c r="G241" s="126" t="str">
        <f t="shared" si="7"/>
        <v/>
      </c>
      <c r="H241" s="126" t="str">
        <f>IFERROR(VLOOKUP(G241,base!$C$2:$D$133,2,FALSE),"")</f>
        <v/>
      </c>
    </row>
    <row r="242" spans="1:8" ht="15.75" thickBot="1" x14ac:dyDescent="0.3">
      <c r="A242" s="123" t="s">
        <v>3686</v>
      </c>
      <c r="B242" s="125">
        <v>960</v>
      </c>
      <c r="C242" s="125" t="s">
        <v>88</v>
      </c>
      <c r="D242" s="126">
        <v>241</v>
      </c>
      <c r="E242" s="126" t="str">
        <f t="shared" si="6"/>
        <v/>
      </c>
      <c r="G242" s="126" t="str">
        <f t="shared" si="7"/>
        <v/>
      </c>
      <c r="H242" s="126" t="str">
        <f>IFERROR(VLOOKUP(G242,base!$C$2:$D$133,2,FALSE),"")</f>
        <v/>
      </c>
    </row>
    <row r="243" spans="1:8" ht="15.75" thickBot="1" x14ac:dyDescent="0.3">
      <c r="A243" s="123" t="s">
        <v>3685</v>
      </c>
      <c r="B243" s="125">
        <v>965</v>
      </c>
      <c r="C243" s="125" t="s">
        <v>22</v>
      </c>
      <c r="D243" s="126">
        <v>242</v>
      </c>
      <c r="E243" s="126" t="str">
        <f t="shared" si="6"/>
        <v/>
      </c>
      <c r="G243" s="126" t="str">
        <f t="shared" si="7"/>
        <v/>
      </c>
      <c r="H243" s="126" t="str">
        <f>IFERROR(VLOOKUP(G243,base!$C$2:$D$133,2,FALSE),"")</f>
        <v/>
      </c>
    </row>
    <row r="244" spans="1:8" ht="15.75" thickBot="1" x14ac:dyDescent="0.3">
      <c r="A244" s="123" t="s">
        <v>3686</v>
      </c>
      <c r="B244" s="125">
        <v>965</v>
      </c>
      <c r="C244" s="125" t="s">
        <v>22</v>
      </c>
      <c r="D244" s="126">
        <v>243</v>
      </c>
      <c r="E244" s="126" t="str">
        <f t="shared" si="6"/>
        <v/>
      </c>
      <c r="G244" s="126" t="str">
        <f t="shared" si="7"/>
        <v/>
      </c>
      <c r="H244" s="126" t="str">
        <f>IFERROR(VLOOKUP(G244,base!$C$2:$D$133,2,FALSE),"")</f>
        <v/>
      </c>
    </row>
    <row r="245" spans="1:8" ht="15.75" thickBot="1" x14ac:dyDescent="0.3">
      <c r="A245" s="123" t="s">
        <v>3685</v>
      </c>
      <c r="B245" s="125">
        <v>970</v>
      </c>
      <c r="C245" s="125" t="s">
        <v>43</v>
      </c>
      <c r="D245" s="126">
        <v>244</v>
      </c>
      <c r="E245" s="126" t="str">
        <f t="shared" si="6"/>
        <v/>
      </c>
      <c r="G245" s="126" t="str">
        <f t="shared" si="7"/>
        <v/>
      </c>
      <c r="H245" s="126" t="str">
        <f>IFERROR(VLOOKUP(G245,base!$C$2:$D$133,2,FALSE),"")</f>
        <v/>
      </c>
    </row>
    <row r="246" spans="1:8" ht="15.75" thickBot="1" x14ac:dyDescent="0.3">
      <c r="A246" s="123" t="s">
        <v>3686</v>
      </c>
      <c r="B246" s="125">
        <v>970</v>
      </c>
      <c r="C246" s="125" t="s">
        <v>43</v>
      </c>
      <c r="D246" s="126">
        <v>245</v>
      </c>
      <c r="E246" s="126" t="str">
        <f t="shared" si="6"/>
        <v/>
      </c>
      <c r="G246" s="126" t="str">
        <f t="shared" si="7"/>
        <v/>
      </c>
      <c r="H246" s="126" t="str">
        <f>IFERROR(VLOOKUP(G246,base!$C$2:$D$133,2,FALSE),"")</f>
        <v/>
      </c>
    </row>
    <row r="247" spans="1:8" ht="15.75" thickBot="1" x14ac:dyDescent="0.3">
      <c r="A247" s="123" t="s">
        <v>3685</v>
      </c>
      <c r="B247" s="125">
        <v>980</v>
      </c>
      <c r="C247" s="125" t="s">
        <v>112</v>
      </c>
      <c r="D247" s="126">
        <v>246</v>
      </c>
      <c r="E247" s="126" t="str">
        <f t="shared" si="6"/>
        <v/>
      </c>
      <c r="G247" s="126" t="str">
        <f t="shared" si="7"/>
        <v/>
      </c>
      <c r="H247" s="126" t="str">
        <f>IFERROR(VLOOKUP(G247,base!$C$2:$D$133,2,FALSE),"")</f>
        <v/>
      </c>
    </row>
    <row r="248" spans="1:8" ht="15.75" thickBot="1" x14ac:dyDescent="0.3">
      <c r="A248" s="123" t="s">
        <v>3686</v>
      </c>
      <c r="B248" s="125">
        <v>980</v>
      </c>
      <c r="C248" s="125" t="s">
        <v>112</v>
      </c>
      <c r="D248" s="126">
        <v>247</v>
      </c>
      <c r="E248" s="126" t="str">
        <f t="shared" si="6"/>
        <v/>
      </c>
      <c r="G248" s="126" t="str">
        <f t="shared" si="7"/>
        <v/>
      </c>
      <c r="H248" s="126" t="str">
        <f>IFERROR(VLOOKUP(G248,base!$C$2:$D$133,2,FALSE),"")</f>
        <v/>
      </c>
    </row>
    <row r="249" spans="1:8" ht="15.75" thickBot="1" x14ac:dyDescent="0.3">
      <c r="A249" s="123" t="s">
        <v>3685</v>
      </c>
      <c r="B249" s="125">
        <v>990</v>
      </c>
      <c r="C249" s="125" t="s">
        <v>111</v>
      </c>
      <c r="D249" s="126">
        <v>248</v>
      </c>
      <c r="E249" s="126" t="str">
        <f t="shared" si="6"/>
        <v/>
      </c>
      <c r="G249" s="126" t="str">
        <f t="shared" si="7"/>
        <v/>
      </c>
      <c r="H249" s="126" t="str">
        <f>IFERROR(VLOOKUP(G249,base!$C$2:$D$133,2,FALSE),"")</f>
        <v/>
      </c>
    </row>
    <row r="250" spans="1:8" x14ac:dyDescent="0.25">
      <c r="A250" s="122" t="s">
        <v>3686</v>
      </c>
      <c r="B250" s="120">
        <v>990</v>
      </c>
      <c r="C250" s="120" t="s">
        <v>111</v>
      </c>
      <c r="D250" s="126">
        <v>249</v>
      </c>
      <c r="E250" s="126" t="str">
        <f t="shared" si="6"/>
        <v/>
      </c>
      <c r="G250" s="126" t="str">
        <f t="shared" si="7"/>
        <v/>
      </c>
      <c r="H250" s="126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7" hidden="1" customWidth="1"/>
    <col min="2" max="2" width="4.85546875" style="137" hidden="1" customWidth="1"/>
    <col min="3" max="3" width="11.85546875" style="141" bestFit="1" customWidth="1"/>
    <col min="4" max="4" width="78.85546875" style="141" bestFit="1" customWidth="1"/>
    <col min="5" max="5" width="9.140625" style="141"/>
    <col min="6" max="6" width="66" style="141" bestFit="1" customWidth="1"/>
    <col min="7" max="8" width="6" style="141" customWidth="1"/>
    <col min="9" max="9" width="8.28515625" style="148" customWidth="1"/>
    <col min="10" max="10" width="23.5703125" style="148" bestFit="1" customWidth="1"/>
    <col min="11" max="11" width="36.28515625" style="137" bestFit="1" customWidth="1"/>
    <col min="12" max="12" width="29" style="137" bestFit="1" customWidth="1"/>
    <col min="13" max="13" width="22.42578125" style="137" bestFit="1" customWidth="1"/>
    <col min="14" max="14" width="22.28515625" style="137" bestFit="1" customWidth="1"/>
    <col min="15" max="16384" width="9.140625" style="137"/>
  </cols>
  <sheetData>
    <row r="1" spans="3:14" s="136" customFormat="1" x14ac:dyDescent="0.25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 x14ac:dyDescent="0.25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 x14ac:dyDescent="0.25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 x14ac:dyDescent="0.25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 x14ac:dyDescent="0.25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 x14ac:dyDescent="0.25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 x14ac:dyDescent="0.25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 x14ac:dyDescent="0.25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 x14ac:dyDescent="0.25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 x14ac:dyDescent="0.25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 x14ac:dyDescent="0.25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 x14ac:dyDescent="0.25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 x14ac:dyDescent="0.25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 x14ac:dyDescent="0.25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4" x14ac:dyDescent="0.25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4" x14ac:dyDescent="0.25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 x14ac:dyDescent="0.25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 x14ac:dyDescent="0.25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 x14ac:dyDescent="0.25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 x14ac:dyDescent="0.25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 x14ac:dyDescent="0.25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 x14ac:dyDescent="0.25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 x14ac:dyDescent="0.25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 x14ac:dyDescent="0.25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 x14ac:dyDescent="0.25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 x14ac:dyDescent="0.25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 x14ac:dyDescent="0.25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 x14ac:dyDescent="0.25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 x14ac:dyDescent="0.25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 x14ac:dyDescent="0.25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 x14ac:dyDescent="0.25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 x14ac:dyDescent="0.25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 x14ac:dyDescent="0.25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 x14ac:dyDescent="0.25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 x14ac:dyDescent="0.25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 x14ac:dyDescent="0.25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 x14ac:dyDescent="0.25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 x14ac:dyDescent="0.25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 x14ac:dyDescent="0.25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 x14ac:dyDescent="0.25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 x14ac:dyDescent="0.25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 x14ac:dyDescent="0.25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 x14ac:dyDescent="0.25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 x14ac:dyDescent="0.25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 x14ac:dyDescent="0.25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 x14ac:dyDescent="0.25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 x14ac:dyDescent="0.25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 x14ac:dyDescent="0.25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 x14ac:dyDescent="0.25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 x14ac:dyDescent="0.25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 x14ac:dyDescent="0.25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 x14ac:dyDescent="0.25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 x14ac:dyDescent="0.25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 x14ac:dyDescent="0.25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 x14ac:dyDescent="0.25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 x14ac:dyDescent="0.25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 x14ac:dyDescent="0.25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 x14ac:dyDescent="0.25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 x14ac:dyDescent="0.25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 x14ac:dyDescent="0.25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 x14ac:dyDescent="0.25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 x14ac:dyDescent="0.25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 x14ac:dyDescent="0.25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 x14ac:dyDescent="0.25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 x14ac:dyDescent="0.25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 x14ac:dyDescent="0.25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 x14ac:dyDescent="0.25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 x14ac:dyDescent="0.25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 x14ac:dyDescent="0.25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 x14ac:dyDescent="0.25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 x14ac:dyDescent="0.25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 x14ac:dyDescent="0.25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 x14ac:dyDescent="0.25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 x14ac:dyDescent="0.25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 x14ac:dyDescent="0.25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 x14ac:dyDescent="0.25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 x14ac:dyDescent="0.25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10" x14ac:dyDescent="0.25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10" x14ac:dyDescent="0.25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10" x14ac:dyDescent="0.25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 x14ac:dyDescent="0.25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 x14ac:dyDescent="0.25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 x14ac:dyDescent="0.25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 x14ac:dyDescent="0.25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 x14ac:dyDescent="0.25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 x14ac:dyDescent="0.25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 x14ac:dyDescent="0.25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 x14ac:dyDescent="0.25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 x14ac:dyDescent="0.25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 x14ac:dyDescent="0.25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 x14ac:dyDescent="0.25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 x14ac:dyDescent="0.25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 x14ac:dyDescent="0.25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 x14ac:dyDescent="0.25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 x14ac:dyDescent="0.25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 x14ac:dyDescent="0.25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 x14ac:dyDescent="0.25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 x14ac:dyDescent="0.25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 x14ac:dyDescent="0.25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 x14ac:dyDescent="0.25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 x14ac:dyDescent="0.25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 x14ac:dyDescent="0.25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 x14ac:dyDescent="0.25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 x14ac:dyDescent="0.25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 x14ac:dyDescent="0.25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 x14ac:dyDescent="0.25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 x14ac:dyDescent="0.25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 x14ac:dyDescent="0.25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 x14ac:dyDescent="0.25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 x14ac:dyDescent="0.25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 x14ac:dyDescent="0.25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 x14ac:dyDescent="0.25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 x14ac:dyDescent="0.25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 x14ac:dyDescent="0.25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 x14ac:dyDescent="0.25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 x14ac:dyDescent="0.25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 x14ac:dyDescent="0.25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 x14ac:dyDescent="0.25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 x14ac:dyDescent="0.25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 x14ac:dyDescent="0.25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 x14ac:dyDescent="0.25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 x14ac:dyDescent="0.25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 x14ac:dyDescent="0.25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 x14ac:dyDescent="0.25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 x14ac:dyDescent="0.25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 x14ac:dyDescent="0.25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 x14ac:dyDescent="0.25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 x14ac:dyDescent="0.25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 x14ac:dyDescent="0.25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 x14ac:dyDescent="0.25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 x14ac:dyDescent="0.25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 x14ac:dyDescent="0.25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 x14ac:dyDescent="0.25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 x14ac:dyDescent="0.25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 x14ac:dyDescent="0.25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 x14ac:dyDescent="0.25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 x14ac:dyDescent="0.25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 x14ac:dyDescent="0.25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 x14ac:dyDescent="0.25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 x14ac:dyDescent="0.25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 x14ac:dyDescent="0.25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 x14ac:dyDescent="0.25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 x14ac:dyDescent="0.25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 x14ac:dyDescent="0.25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 x14ac:dyDescent="0.25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 x14ac:dyDescent="0.25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 x14ac:dyDescent="0.25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 x14ac:dyDescent="0.25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 x14ac:dyDescent="0.25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 x14ac:dyDescent="0.25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 x14ac:dyDescent="0.25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 x14ac:dyDescent="0.25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 x14ac:dyDescent="0.25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 x14ac:dyDescent="0.25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 x14ac:dyDescent="0.25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 x14ac:dyDescent="0.25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 x14ac:dyDescent="0.25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 x14ac:dyDescent="0.25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 x14ac:dyDescent="0.25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 x14ac:dyDescent="0.25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 x14ac:dyDescent="0.25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 x14ac:dyDescent="0.25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 x14ac:dyDescent="0.25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 x14ac:dyDescent="0.25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 x14ac:dyDescent="0.25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 x14ac:dyDescent="0.25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 x14ac:dyDescent="0.25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 x14ac:dyDescent="0.25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 x14ac:dyDescent="0.25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 x14ac:dyDescent="0.25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 x14ac:dyDescent="0.25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 x14ac:dyDescent="0.25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 x14ac:dyDescent="0.25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 x14ac:dyDescent="0.25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 x14ac:dyDescent="0.25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 x14ac:dyDescent="0.25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 x14ac:dyDescent="0.25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 x14ac:dyDescent="0.25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 x14ac:dyDescent="0.25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 x14ac:dyDescent="0.25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 x14ac:dyDescent="0.25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 x14ac:dyDescent="0.25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 x14ac:dyDescent="0.25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 x14ac:dyDescent="0.25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 x14ac:dyDescent="0.25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 x14ac:dyDescent="0.25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 x14ac:dyDescent="0.25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 x14ac:dyDescent="0.25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 x14ac:dyDescent="0.25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 x14ac:dyDescent="0.25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 x14ac:dyDescent="0.25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 x14ac:dyDescent="0.25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 x14ac:dyDescent="0.25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 x14ac:dyDescent="0.25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 x14ac:dyDescent="0.25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 x14ac:dyDescent="0.25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 x14ac:dyDescent="0.25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 x14ac:dyDescent="0.25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 x14ac:dyDescent="0.25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 x14ac:dyDescent="0.25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 x14ac:dyDescent="0.25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 x14ac:dyDescent="0.25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 x14ac:dyDescent="0.25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 x14ac:dyDescent="0.25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 x14ac:dyDescent="0.25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 x14ac:dyDescent="0.25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 x14ac:dyDescent="0.25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 x14ac:dyDescent="0.25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 x14ac:dyDescent="0.25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 x14ac:dyDescent="0.25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 x14ac:dyDescent="0.25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 x14ac:dyDescent="0.25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 x14ac:dyDescent="0.25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 x14ac:dyDescent="0.25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 x14ac:dyDescent="0.25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 x14ac:dyDescent="0.25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 x14ac:dyDescent="0.25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 x14ac:dyDescent="0.25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 x14ac:dyDescent="0.25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 x14ac:dyDescent="0.25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 x14ac:dyDescent="0.25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 x14ac:dyDescent="0.25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 x14ac:dyDescent="0.25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 x14ac:dyDescent="0.25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 x14ac:dyDescent="0.25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 x14ac:dyDescent="0.25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 x14ac:dyDescent="0.25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 x14ac:dyDescent="0.25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 x14ac:dyDescent="0.25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 x14ac:dyDescent="0.25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 x14ac:dyDescent="0.25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 x14ac:dyDescent="0.25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 x14ac:dyDescent="0.25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 x14ac:dyDescent="0.25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 x14ac:dyDescent="0.25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 x14ac:dyDescent="0.25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 x14ac:dyDescent="0.25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 x14ac:dyDescent="0.25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 x14ac:dyDescent="0.25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 x14ac:dyDescent="0.25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 x14ac:dyDescent="0.25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 x14ac:dyDescent="0.25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 x14ac:dyDescent="0.25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 x14ac:dyDescent="0.25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 x14ac:dyDescent="0.25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 x14ac:dyDescent="0.25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 x14ac:dyDescent="0.25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 x14ac:dyDescent="0.25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 x14ac:dyDescent="0.25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 x14ac:dyDescent="0.25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 x14ac:dyDescent="0.25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 x14ac:dyDescent="0.25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 x14ac:dyDescent="0.25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 x14ac:dyDescent="0.25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 x14ac:dyDescent="0.25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 x14ac:dyDescent="0.25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 x14ac:dyDescent="0.25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 x14ac:dyDescent="0.25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 x14ac:dyDescent="0.25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 x14ac:dyDescent="0.25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 x14ac:dyDescent="0.25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 x14ac:dyDescent="0.25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 x14ac:dyDescent="0.25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 x14ac:dyDescent="0.25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 x14ac:dyDescent="0.25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 x14ac:dyDescent="0.25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 x14ac:dyDescent="0.25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 x14ac:dyDescent="0.25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 x14ac:dyDescent="0.25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 x14ac:dyDescent="0.25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 x14ac:dyDescent="0.25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 x14ac:dyDescent="0.25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 x14ac:dyDescent="0.25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 x14ac:dyDescent="0.25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 x14ac:dyDescent="0.25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 x14ac:dyDescent="0.25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 x14ac:dyDescent="0.25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 x14ac:dyDescent="0.25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 x14ac:dyDescent="0.25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 x14ac:dyDescent="0.25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 x14ac:dyDescent="0.25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 x14ac:dyDescent="0.25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 x14ac:dyDescent="0.25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 x14ac:dyDescent="0.25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 x14ac:dyDescent="0.25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 x14ac:dyDescent="0.25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 x14ac:dyDescent="0.25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 x14ac:dyDescent="0.25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 x14ac:dyDescent="0.25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 x14ac:dyDescent="0.25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 x14ac:dyDescent="0.25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 x14ac:dyDescent="0.25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 x14ac:dyDescent="0.25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 x14ac:dyDescent="0.25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 x14ac:dyDescent="0.25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 x14ac:dyDescent="0.25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 x14ac:dyDescent="0.25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 x14ac:dyDescent="0.25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 x14ac:dyDescent="0.25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 x14ac:dyDescent="0.25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 x14ac:dyDescent="0.25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 x14ac:dyDescent="0.25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 x14ac:dyDescent="0.25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 x14ac:dyDescent="0.25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 x14ac:dyDescent="0.25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 x14ac:dyDescent="0.25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 x14ac:dyDescent="0.25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 x14ac:dyDescent="0.25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 x14ac:dyDescent="0.25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 x14ac:dyDescent="0.25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 x14ac:dyDescent="0.25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 x14ac:dyDescent="0.25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 x14ac:dyDescent="0.25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 x14ac:dyDescent="0.25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 x14ac:dyDescent="0.25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 x14ac:dyDescent="0.25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 x14ac:dyDescent="0.25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 x14ac:dyDescent="0.25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 x14ac:dyDescent="0.25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 x14ac:dyDescent="0.25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 x14ac:dyDescent="0.25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 x14ac:dyDescent="0.25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 x14ac:dyDescent="0.25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 x14ac:dyDescent="0.25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 x14ac:dyDescent="0.25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 x14ac:dyDescent="0.25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 x14ac:dyDescent="0.25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 x14ac:dyDescent="0.25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 x14ac:dyDescent="0.25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 x14ac:dyDescent="0.25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 x14ac:dyDescent="0.25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 x14ac:dyDescent="0.25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 x14ac:dyDescent="0.25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 x14ac:dyDescent="0.25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 x14ac:dyDescent="0.25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 x14ac:dyDescent="0.25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 x14ac:dyDescent="0.25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 x14ac:dyDescent="0.25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 x14ac:dyDescent="0.25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 x14ac:dyDescent="0.25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 x14ac:dyDescent="0.25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 x14ac:dyDescent="0.25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 x14ac:dyDescent="0.25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 x14ac:dyDescent="0.25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 x14ac:dyDescent="0.25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 x14ac:dyDescent="0.25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 x14ac:dyDescent="0.25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 x14ac:dyDescent="0.25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 x14ac:dyDescent="0.25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 x14ac:dyDescent="0.25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 x14ac:dyDescent="0.25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 x14ac:dyDescent="0.25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 x14ac:dyDescent="0.25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 x14ac:dyDescent="0.25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 x14ac:dyDescent="0.25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 x14ac:dyDescent="0.25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 x14ac:dyDescent="0.25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 x14ac:dyDescent="0.25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 x14ac:dyDescent="0.25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 x14ac:dyDescent="0.25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 x14ac:dyDescent="0.25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 x14ac:dyDescent="0.25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 x14ac:dyDescent="0.25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 x14ac:dyDescent="0.25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 x14ac:dyDescent="0.25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 x14ac:dyDescent="0.25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 x14ac:dyDescent="0.25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 x14ac:dyDescent="0.25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 x14ac:dyDescent="0.25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 x14ac:dyDescent="0.25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 x14ac:dyDescent="0.25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 x14ac:dyDescent="0.25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 x14ac:dyDescent="0.25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 x14ac:dyDescent="0.25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 x14ac:dyDescent="0.25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 x14ac:dyDescent="0.25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 x14ac:dyDescent="0.25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 x14ac:dyDescent="0.25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 x14ac:dyDescent="0.25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 x14ac:dyDescent="0.25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 x14ac:dyDescent="0.25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 x14ac:dyDescent="0.25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 x14ac:dyDescent="0.25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 x14ac:dyDescent="0.25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 x14ac:dyDescent="0.25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 x14ac:dyDescent="0.25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 x14ac:dyDescent="0.25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 x14ac:dyDescent="0.25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 x14ac:dyDescent="0.25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 x14ac:dyDescent="0.25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 x14ac:dyDescent="0.25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 x14ac:dyDescent="0.25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 x14ac:dyDescent="0.25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 x14ac:dyDescent="0.25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 x14ac:dyDescent="0.25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 x14ac:dyDescent="0.25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 x14ac:dyDescent="0.25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 x14ac:dyDescent="0.25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 x14ac:dyDescent="0.25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 x14ac:dyDescent="0.25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 x14ac:dyDescent="0.25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 x14ac:dyDescent="0.25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 x14ac:dyDescent="0.25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 x14ac:dyDescent="0.25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 x14ac:dyDescent="0.25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 x14ac:dyDescent="0.25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 x14ac:dyDescent="0.25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 x14ac:dyDescent="0.25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 x14ac:dyDescent="0.25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 x14ac:dyDescent="0.25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 x14ac:dyDescent="0.25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 x14ac:dyDescent="0.25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 x14ac:dyDescent="0.25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 x14ac:dyDescent="0.25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 x14ac:dyDescent="0.25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 x14ac:dyDescent="0.25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 x14ac:dyDescent="0.25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 x14ac:dyDescent="0.25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 x14ac:dyDescent="0.25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 x14ac:dyDescent="0.25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 x14ac:dyDescent="0.25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 x14ac:dyDescent="0.25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 x14ac:dyDescent="0.25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 x14ac:dyDescent="0.25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 x14ac:dyDescent="0.25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 x14ac:dyDescent="0.25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 x14ac:dyDescent="0.25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 x14ac:dyDescent="0.25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 x14ac:dyDescent="0.25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 x14ac:dyDescent="0.25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 x14ac:dyDescent="0.25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 x14ac:dyDescent="0.25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 x14ac:dyDescent="0.25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 x14ac:dyDescent="0.25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 x14ac:dyDescent="0.25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 x14ac:dyDescent="0.25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 x14ac:dyDescent="0.25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 x14ac:dyDescent="0.25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 x14ac:dyDescent="0.25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 x14ac:dyDescent="0.25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 x14ac:dyDescent="0.25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 x14ac:dyDescent="0.25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 x14ac:dyDescent="0.25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 x14ac:dyDescent="0.25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 x14ac:dyDescent="0.25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 x14ac:dyDescent="0.25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 x14ac:dyDescent="0.25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 x14ac:dyDescent="0.25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 x14ac:dyDescent="0.25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 x14ac:dyDescent="0.25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 x14ac:dyDescent="0.25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 x14ac:dyDescent="0.25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 x14ac:dyDescent="0.25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 x14ac:dyDescent="0.25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 x14ac:dyDescent="0.25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 x14ac:dyDescent="0.25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 x14ac:dyDescent="0.25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 x14ac:dyDescent="0.25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 x14ac:dyDescent="0.25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 x14ac:dyDescent="0.25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 x14ac:dyDescent="0.25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 x14ac:dyDescent="0.25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 x14ac:dyDescent="0.25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 x14ac:dyDescent="0.25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 x14ac:dyDescent="0.25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 x14ac:dyDescent="0.25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 x14ac:dyDescent="0.25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 x14ac:dyDescent="0.25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 x14ac:dyDescent="0.25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 x14ac:dyDescent="0.25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 x14ac:dyDescent="0.25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 x14ac:dyDescent="0.25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 x14ac:dyDescent="0.25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 x14ac:dyDescent="0.25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 x14ac:dyDescent="0.25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 x14ac:dyDescent="0.25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 x14ac:dyDescent="0.25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 x14ac:dyDescent="0.25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 x14ac:dyDescent="0.25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 x14ac:dyDescent="0.25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 x14ac:dyDescent="0.25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 x14ac:dyDescent="0.25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 x14ac:dyDescent="0.25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 x14ac:dyDescent="0.25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 x14ac:dyDescent="0.25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 x14ac:dyDescent="0.25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 x14ac:dyDescent="0.25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 x14ac:dyDescent="0.25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 x14ac:dyDescent="0.25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 x14ac:dyDescent="0.25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 x14ac:dyDescent="0.25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 x14ac:dyDescent="0.25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 x14ac:dyDescent="0.25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 x14ac:dyDescent="0.25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 x14ac:dyDescent="0.25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 x14ac:dyDescent="0.25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 x14ac:dyDescent="0.25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 x14ac:dyDescent="0.25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 x14ac:dyDescent="0.25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 x14ac:dyDescent="0.25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 x14ac:dyDescent="0.25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 x14ac:dyDescent="0.25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 x14ac:dyDescent="0.25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 x14ac:dyDescent="0.25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 x14ac:dyDescent="0.25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 x14ac:dyDescent="0.25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 x14ac:dyDescent="0.25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 x14ac:dyDescent="0.25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 x14ac:dyDescent="0.25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 x14ac:dyDescent="0.25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 x14ac:dyDescent="0.25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 x14ac:dyDescent="0.25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 x14ac:dyDescent="0.25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 x14ac:dyDescent="0.25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 x14ac:dyDescent="0.25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 x14ac:dyDescent="0.25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 x14ac:dyDescent="0.25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 x14ac:dyDescent="0.25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 x14ac:dyDescent="0.25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 x14ac:dyDescent="0.25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 x14ac:dyDescent="0.25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 x14ac:dyDescent="0.25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 x14ac:dyDescent="0.25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 x14ac:dyDescent="0.25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 x14ac:dyDescent="0.25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 x14ac:dyDescent="0.25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 x14ac:dyDescent="0.25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 x14ac:dyDescent="0.25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 x14ac:dyDescent="0.25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 x14ac:dyDescent="0.25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 x14ac:dyDescent="0.25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 x14ac:dyDescent="0.25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 x14ac:dyDescent="0.25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 x14ac:dyDescent="0.25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 x14ac:dyDescent="0.25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 x14ac:dyDescent="0.25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 x14ac:dyDescent="0.25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 x14ac:dyDescent="0.25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 x14ac:dyDescent="0.25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 x14ac:dyDescent="0.25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 x14ac:dyDescent="0.25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 x14ac:dyDescent="0.25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 x14ac:dyDescent="0.25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 x14ac:dyDescent="0.25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 x14ac:dyDescent="0.25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 x14ac:dyDescent="0.25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 x14ac:dyDescent="0.25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 x14ac:dyDescent="0.25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 x14ac:dyDescent="0.25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 x14ac:dyDescent="0.25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 x14ac:dyDescent="0.25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 x14ac:dyDescent="0.25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 x14ac:dyDescent="0.25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 x14ac:dyDescent="0.25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 x14ac:dyDescent="0.25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 x14ac:dyDescent="0.25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 x14ac:dyDescent="0.25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 x14ac:dyDescent="0.25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 x14ac:dyDescent="0.25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 x14ac:dyDescent="0.25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 x14ac:dyDescent="0.25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 x14ac:dyDescent="0.25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 x14ac:dyDescent="0.25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 x14ac:dyDescent="0.25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 x14ac:dyDescent="0.25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 x14ac:dyDescent="0.25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 x14ac:dyDescent="0.25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 x14ac:dyDescent="0.25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 x14ac:dyDescent="0.25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 x14ac:dyDescent="0.25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 x14ac:dyDescent="0.25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 x14ac:dyDescent="0.25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 x14ac:dyDescent="0.25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 x14ac:dyDescent="0.25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 x14ac:dyDescent="0.25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 x14ac:dyDescent="0.25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 x14ac:dyDescent="0.25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 x14ac:dyDescent="0.25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 x14ac:dyDescent="0.25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 x14ac:dyDescent="0.25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 x14ac:dyDescent="0.25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 x14ac:dyDescent="0.25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 x14ac:dyDescent="0.25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 x14ac:dyDescent="0.25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 x14ac:dyDescent="0.25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 x14ac:dyDescent="0.25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 x14ac:dyDescent="0.25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 x14ac:dyDescent="0.25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 x14ac:dyDescent="0.25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 x14ac:dyDescent="0.25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 x14ac:dyDescent="0.25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 x14ac:dyDescent="0.25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 x14ac:dyDescent="0.25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 x14ac:dyDescent="0.25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 x14ac:dyDescent="0.25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 x14ac:dyDescent="0.25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 x14ac:dyDescent="0.25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 x14ac:dyDescent="0.25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 x14ac:dyDescent="0.25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 x14ac:dyDescent="0.25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 x14ac:dyDescent="0.25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 x14ac:dyDescent="0.25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 x14ac:dyDescent="0.25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 x14ac:dyDescent="0.25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 x14ac:dyDescent="0.25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 x14ac:dyDescent="0.25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 x14ac:dyDescent="0.25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 x14ac:dyDescent="0.25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 x14ac:dyDescent="0.25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 x14ac:dyDescent="0.25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 x14ac:dyDescent="0.25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 x14ac:dyDescent="0.25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 x14ac:dyDescent="0.25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 x14ac:dyDescent="0.25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 x14ac:dyDescent="0.25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 x14ac:dyDescent="0.25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 x14ac:dyDescent="0.25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 x14ac:dyDescent="0.25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 x14ac:dyDescent="0.25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 x14ac:dyDescent="0.25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 x14ac:dyDescent="0.25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 x14ac:dyDescent="0.25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 x14ac:dyDescent="0.25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 x14ac:dyDescent="0.25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 x14ac:dyDescent="0.25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 x14ac:dyDescent="0.25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 x14ac:dyDescent="0.25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 x14ac:dyDescent="0.25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 x14ac:dyDescent="0.25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 x14ac:dyDescent="0.25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 x14ac:dyDescent="0.25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 x14ac:dyDescent="0.25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 x14ac:dyDescent="0.25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 x14ac:dyDescent="0.25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 x14ac:dyDescent="0.25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 x14ac:dyDescent="0.25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 x14ac:dyDescent="0.25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 x14ac:dyDescent="0.25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 x14ac:dyDescent="0.25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 x14ac:dyDescent="0.25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 x14ac:dyDescent="0.25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 x14ac:dyDescent="0.25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 x14ac:dyDescent="0.25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 x14ac:dyDescent="0.25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 x14ac:dyDescent="0.25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 x14ac:dyDescent="0.25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 x14ac:dyDescent="0.25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 x14ac:dyDescent="0.25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 x14ac:dyDescent="0.25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 x14ac:dyDescent="0.25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 x14ac:dyDescent="0.25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 x14ac:dyDescent="0.25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 x14ac:dyDescent="0.25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 x14ac:dyDescent="0.25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 x14ac:dyDescent="0.25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 x14ac:dyDescent="0.25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 x14ac:dyDescent="0.25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 x14ac:dyDescent="0.25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 x14ac:dyDescent="0.25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 x14ac:dyDescent="0.25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 x14ac:dyDescent="0.25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 x14ac:dyDescent="0.25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 x14ac:dyDescent="0.25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 x14ac:dyDescent="0.25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 x14ac:dyDescent="0.25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 x14ac:dyDescent="0.25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 x14ac:dyDescent="0.25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 x14ac:dyDescent="0.25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 x14ac:dyDescent="0.25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 x14ac:dyDescent="0.25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 x14ac:dyDescent="0.25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 x14ac:dyDescent="0.25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 x14ac:dyDescent="0.25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 x14ac:dyDescent="0.25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 x14ac:dyDescent="0.25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 x14ac:dyDescent="0.25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 x14ac:dyDescent="0.25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 x14ac:dyDescent="0.25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 x14ac:dyDescent="0.25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 x14ac:dyDescent="0.25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 x14ac:dyDescent="0.25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 x14ac:dyDescent="0.25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 x14ac:dyDescent="0.25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 x14ac:dyDescent="0.25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 x14ac:dyDescent="0.25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 x14ac:dyDescent="0.25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 x14ac:dyDescent="0.25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 x14ac:dyDescent="0.25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 x14ac:dyDescent="0.25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 x14ac:dyDescent="0.25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 x14ac:dyDescent="0.25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 x14ac:dyDescent="0.25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 x14ac:dyDescent="0.25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 x14ac:dyDescent="0.25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 x14ac:dyDescent="0.25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 x14ac:dyDescent="0.25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 x14ac:dyDescent="0.25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 x14ac:dyDescent="0.25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 x14ac:dyDescent="0.25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 x14ac:dyDescent="0.25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 x14ac:dyDescent="0.25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 x14ac:dyDescent="0.25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 x14ac:dyDescent="0.25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 x14ac:dyDescent="0.25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 x14ac:dyDescent="0.25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 x14ac:dyDescent="0.25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 x14ac:dyDescent="0.25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 x14ac:dyDescent="0.25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 x14ac:dyDescent="0.25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 x14ac:dyDescent="0.25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 x14ac:dyDescent="0.25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 x14ac:dyDescent="0.25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 x14ac:dyDescent="0.25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 x14ac:dyDescent="0.25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 x14ac:dyDescent="0.25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 x14ac:dyDescent="0.25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 x14ac:dyDescent="0.25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 x14ac:dyDescent="0.25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 x14ac:dyDescent="0.25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 x14ac:dyDescent="0.25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 x14ac:dyDescent="0.25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 x14ac:dyDescent="0.25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 x14ac:dyDescent="0.25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 x14ac:dyDescent="0.25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 x14ac:dyDescent="0.25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 x14ac:dyDescent="0.25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 x14ac:dyDescent="0.25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 x14ac:dyDescent="0.25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 x14ac:dyDescent="0.25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 x14ac:dyDescent="0.25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 x14ac:dyDescent="0.25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 x14ac:dyDescent="0.25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 x14ac:dyDescent="0.25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 x14ac:dyDescent="0.25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 x14ac:dyDescent="0.25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 x14ac:dyDescent="0.25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 x14ac:dyDescent="0.25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 x14ac:dyDescent="0.25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 x14ac:dyDescent="0.25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 x14ac:dyDescent="0.25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 x14ac:dyDescent="0.25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 x14ac:dyDescent="0.25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 x14ac:dyDescent="0.25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 x14ac:dyDescent="0.25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 x14ac:dyDescent="0.25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 x14ac:dyDescent="0.25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 x14ac:dyDescent="0.25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 x14ac:dyDescent="0.25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 x14ac:dyDescent="0.25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 x14ac:dyDescent="0.25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 x14ac:dyDescent="0.25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 x14ac:dyDescent="0.25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 x14ac:dyDescent="0.25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 x14ac:dyDescent="0.25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 x14ac:dyDescent="0.25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 x14ac:dyDescent="0.25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 x14ac:dyDescent="0.25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 x14ac:dyDescent="0.25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 x14ac:dyDescent="0.25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 x14ac:dyDescent="0.25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 x14ac:dyDescent="0.25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 x14ac:dyDescent="0.25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 x14ac:dyDescent="0.25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 x14ac:dyDescent="0.25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 x14ac:dyDescent="0.25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 x14ac:dyDescent="0.25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 x14ac:dyDescent="0.25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 x14ac:dyDescent="0.25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 x14ac:dyDescent="0.25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 x14ac:dyDescent="0.25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 x14ac:dyDescent="0.25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 x14ac:dyDescent="0.25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 x14ac:dyDescent="0.25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 x14ac:dyDescent="0.25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 x14ac:dyDescent="0.25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 x14ac:dyDescent="0.25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 x14ac:dyDescent="0.25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 x14ac:dyDescent="0.25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 x14ac:dyDescent="0.25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 x14ac:dyDescent="0.25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 x14ac:dyDescent="0.25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 x14ac:dyDescent="0.25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 x14ac:dyDescent="0.25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 x14ac:dyDescent="0.25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 x14ac:dyDescent="0.25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 x14ac:dyDescent="0.25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 x14ac:dyDescent="0.25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 x14ac:dyDescent="0.25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 x14ac:dyDescent="0.25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 x14ac:dyDescent="0.25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 x14ac:dyDescent="0.25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 x14ac:dyDescent="0.25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 x14ac:dyDescent="0.25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 x14ac:dyDescent="0.25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 x14ac:dyDescent="0.25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 x14ac:dyDescent="0.25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 x14ac:dyDescent="0.25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 x14ac:dyDescent="0.25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 x14ac:dyDescent="0.25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 x14ac:dyDescent="0.25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 x14ac:dyDescent="0.25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 x14ac:dyDescent="0.25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 x14ac:dyDescent="0.25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 x14ac:dyDescent="0.25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 x14ac:dyDescent="0.25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 x14ac:dyDescent="0.25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 x14ac:dyDescent="0.25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 x14ac:dyDescent="0.25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 x14ac:dyDescent="0.25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 x14ac:dyDescent="0.25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 x14ac:dyDescent="0.25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 x14ac:dyDescent="0.25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 x14ac:dyDescent="0.25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 x14ac:dyDescent="0.25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 x14ac:dyDescent="0.25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 x14ac:dyDescent="0.25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 x14ac:dyDescent="0.25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 x14ac:dyDescent="0.25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 x14ac:dyDescent="0.25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 x14ac:dyDescent="0.25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 x14ac:dyDescent="0.25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 x14ac:dyDescent="0.25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 x14ac:dyDescent="0.25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 x14ac:dyDescent="0.25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 x14ac:dyDescent="0.25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 x14ac:dyDescent="0.25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 x14ac:dyDescent="0.25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 x14ac:dyDescent="0.25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 x14ac:dyDescent="0.25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 x14ac:dyDescent="0.25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 x14ac:dyDescent="0.25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 x14ac:dyDescent="0.25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 x14ac:dyDescent="0.25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 x14ac:dyDescent="0.25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 x14ac:dyDescent="0.25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 x14ac:dyDescent="0.25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 x14ac:dyDescent="0.25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 x14ac:dyDescent="0.25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 x14ac:dyDescent="0.25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 x14ac:dyDescent="0.25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 x14ac:dyDescent="0.25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 x14ac:dyDescent="0.25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 x14ac:dyDescent="0.25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 x14ac:dyDescent="0.25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 x14ac:dyDescent="0.25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 x14ac:dyDescent="0.25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 x14ac:dyDescent="0.25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 x14ac:dyDescent="0.25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 x14ac:dyDescent="0.25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 x14ac:dyDescent="0.25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 x14ac:dyDescent="0.25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 x14ac:dyDescent="0.25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 x14ac:dyDescent="0.25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 x14ac:dyDescent="0.25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 x14ac:dyDescent="0.25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 x14ac:dyDescent="0.25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 x14ac:dyDescent="0.25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 x14ac:dyDescent="0.25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 x14ac:dyDescent="0.25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 x14ac:dyDescent="0.25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 x14ac:dyDescent="0.25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 x14ac:dyDescent="0.25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 x14ac:dyDescent="0.25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 x14ac:dyDescent="0.25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 x14ac:dyDescent="0.25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 x14ac:dyDescent="0.25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 x14ac:dyDescent="0.25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 x14ac:dyDescent="0.25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 x14ac:dyDescent="0.25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 x14ac:dyDescent="0.25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 x14ac:dyDescent="0.25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 x14ac:dyDescent="0.25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 x14ac:dyDescent="0.25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 x14ac:dyDescent="0.25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 x14ac:dyDescent="0.25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 x14ac:dyDescent="0.25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 x14ac:dyDescent="0.25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 x14ac:dyDescent="0.25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 x14ac:dyDescent="0.25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 x14ac:dyDescent="0.25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 x14ac:dyDescent="0.25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 x14ac:dyDescent="0.25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 x14ac:dyDescent="0.25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 x14ac:dyDescent="0.25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 x14ac:dyDescent="0.25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 x14ac:dyDescent="0.25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 x14ac:dyDescent="0.25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 x14ac:dyDescent="0.25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 x14ac:dyDescent="0.25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 x14ac:dyDescent="0.25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 x14ac:dyDescent="0.25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 x14ac:dyDescent="0.25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 x14ac:dyDescent="0.25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 x14ac:dyDescent="0.25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 x14ac:dyDescent="0.25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 x14ac:dyDescent="0.25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 x14ac:dyDescent="0.25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 x14ac:dyDescent="0.25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 x14ac:dyDescent="0.25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 x14ac:dyDescent="0.25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 x14ac:dyDescent="0.25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 x14ac:dyDescent="0.25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 x14ac:dyDescent="0.25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 x14ac:dyDescent="0.25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 x14ac:dyDescent="0.25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 x14ac:dyDescent="0.25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 x14ac:dyDescent="0.25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 x14ac:dyDescent="0.25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 x14ac:dyDescent="0.25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 x14ac:dyDescent="0.25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 x14ac:dyDescent="0.25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 x14ac:dyDescent="0.25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 x14ac:dyDescent="0.25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 x14ac:dyDescent="0.25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 x14ac:dyDescent="0.25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 x14ac:dyDescent="0.25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 x14ac:dyDescent="0.25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 x14ac:dyDescent="0.25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 x14ac:dyDescent="0.25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 x14ac:dyDescent="0.25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 x14ac:dyDescent="0.25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 x14ac:dyDescent="0.25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 x14ac:dyDescent="0.25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 x14ac:dyDescent="0.25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 x14ac:dyDescent="0.25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 x14ac:dyDescent="0.25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 x14ac:dyDescent="0.25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 x14ac:dyDescent="0.25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 x14ac:dyDescent="0.25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 x14ac:dyDescent="0.25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 x14ac:dyDescent="0.25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 x14ac:dyDescent="0.25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 x14ac:dyDescent="0.25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 x14ac:dyDescent="0.25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 x14ac:dyDescent="0.25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 x14ac:dyDescent="0.25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 x14ac:dyDescent="0.25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 x14ac:dyDescent="0.25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 x14ac:dyDescent="0.25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 x14ac:dyDescent="0.25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 x14ac:dyDescent="0.25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 x14ac:dyDescent="0.25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 x14ac:dyDescent="0.25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 x14ac:dyDescent="0.25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 x14ac:dyDescent="0.25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 x14ac:dyDescent="0.25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 x14ac:dyDescent="0.25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 x14ac:dyDescent="0.25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 x14ac:dyDescent="0.25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 x14ac:dyDescent="0.25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 x14ac:dyDescent="0.25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 x14ac:dyDescent="0.25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 x14ac:dyDescent="0.25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 x14ac:dyDescent="0.25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 x14ac:dyDescent="0.25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 x14ac:dyDescent="0.25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 x14ac:dyDescent="0.25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 x14ac:dyDescent="0.25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 x14ac:dyDescent="0.25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 x14ac:dyDescent="0.25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 x14ac:dyDescent="0.25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 x14ac:dyDescent="0.25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 x14ac:dyDescent="0.25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 x14ac:dyDescent="0.25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 x14ac:dyDescent="0.25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 x14ac:dyDescent="0.25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 x14ac:dyDescent="0.25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 x14ac:dyDescent="0.25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 x14ac:dyDescent="0.25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 x14ac:dyDescent="0.25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 x14ac:dyDescent="0.25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 x14ac:dyDescent="0.25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 x14ac:dyDescent="0.25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 x14ac:dyDescent="0.25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 x14ac:dyDescent="0.25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 x14ac:dyDescent="0.25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 x14ac:dyDescent="0.25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 x14ac:dyDescent="0.25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 x14ac:dyDescent="0.25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 x14ac:dyDescent="0.25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 x14ac:dyDescent="0.25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 x14ac:dyDescent="0.25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 x14ac:dyDescent="0.25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 x14ac:dyDescent="0.25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 x14ac:dyDescent="0.25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 x14ac:dyDescent="0.25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 x14ac:dyDescent="0.25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 x14ac:dyDescent="0.25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 x14ac:dyDescent="0.25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 x14ac:dyDescent="0.25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 x14ac:dyDescent="0.25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 x14ac:dyDescent="0.25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 x14ac:dyDescent="0.25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 x14ac:dyDescent="0.25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 x14ac:dyDescent="0.25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 x14ac:dyDescent="0.25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 x14ac:dyDescent="0.25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 x14ac:dyDescent="0.25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 x14ac:dyDescent="0.25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 x14ac:dyDescent="0.25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 x14ac:dyDescent="0.25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 x14ac:dyDescent="0.25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 x14ac:dyDescent="0.25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 x14ac:dyDescent="0.25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 x14ac:dyDescent="0.25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 x14ac:dyDescent="0.25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 x14ac:dyDescent="0.25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 x14ac:dyDescent="0.25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 x14ac:dyDescent="0.25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 x14ac:dyDescent="0.25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 x14ac:dyDescent="0.25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 x14ac:dyDescent="0.25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 x14ac:dyDescent="0.25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 x14ac:dyDescent="0.25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 x14ac:dyDescent="0.25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 x14ac:dyDescent="0.25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 x14ac:dyDescent="0.25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 x14ac:dyDescent="0.25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 x14ac:dyDescent="0.25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 x14ac:dyDescent="0.25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 x14ac:dyDescent="0.25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 x14ac:dyDescent="0.25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 x14ac:dyDescent="0.25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 x14ac:dyDescent="0.25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 x14ac:dyDescent="0.25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 x14ac:dyDescent="0.25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 x14ac:dyDescent="0.25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 x14ac:dyDescent="0.25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 x14ac:dyDescent="0.25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 x14ac:dyDescent="0.25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 x14ac:dyDescent="0.25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 x14ac:dyDescent="0.25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 x14ac:dyDescent="0.25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 x14ac:dyDescent="0.25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 x14ac:dyDescent="0.25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 x14ac:dyDescent="0.25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 x14ac:dyDescent="0.25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 x14ac:dyDescent="0.25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 x14ac:dyDescent="0.25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 x14ac:dyDescent="0.25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 x14ac:dyDescent="0.25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 x14ac:dyDescent="0.25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 x14ac:dyDescent="0.25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 x14ac:dyDescent="0.25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 x14ac:dyDescent="0.25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 x14ac:dyDescent="0.25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 x14ac:dyDescent="0.25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 x14ac:dyDescent="0.25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 x14ac:dyDescent="0.25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 x14ac:dyDescent="0.25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 x14ac:dyDescent="0.25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 x14ac:dyDescent="0.25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 x14ac:dyDescent="0.25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 x14ac:dyDescent="0.25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 x14ac:dyDescent="0.25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 x14ac:dyDescent="0.25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 x14ac:dyDescent="0.25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 x14ac:dyDescent="0.25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 x14ac:dyDescent="0.25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 x14ac:dyDescent="0.25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 x14ac:dyDescent="0.25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 x14ac:dyDescent="0.25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 x14ac:dyDescent="0.25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 x14ac:dyDescent="0.25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 x14ac:dyDescent="0.25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 x14ac:dyDescent="0.25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 x14ac:dyDescent="0.25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 x14ac:dyDescent="0.25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 x14ac:dyDescent="0.25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 x14ac:dyDescent="0.25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 x14ac:dyDescent="0.25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 x14ac:dyDescent="0.25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 x14ac:dyDescent="0.25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 x14ac:dyDescent="0.25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 x14ac:dyDescent="0.25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 x14ac:dyDescent="0.25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 x14ac:dyDescent="0.25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 x14ac:dyDescent="0.25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 x14ac:dyDescent="0.25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 x14ac:dyDescent="0.25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 x14ac:dyDescent="0.25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 x14ac:dyDescent="0.25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 x14ac:dyDescent="0.25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 x14ac:dyDescent="0.25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 x14ac:dyDescent="0.25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 x14ac:dyDescent="0.25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 x14ac:dyDescent="0.25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 x14ac:dyDescent="0.25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 x14ac:dyDescent="0.25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 x14ac:dyDescent="0.25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 x14ac:dyDescent="0.25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 x14ac:dyDescent="0.25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 x14ac:dyDescent="0.25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 x14ac:dyDescent="0.25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 x14ac:dyDescent="0.25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 x14ac:dyDescent="0.25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 x14ac:dyDescent="0.25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 x14ac:dyDescent="0.25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 x14ac:dyDescent="0.25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 x14ac:dyDescent="0.25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 x14ac:dyDescent="0.25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 x14ac:dyDescent="0.25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 x14ac:dyDescent="0.25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 x14ac:dyDescent="0.25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 x14ac:dyDescent="0.25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 x14ac:dyDescent="0.25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 x14ac:dyDescent="0.25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 x14ac:dyDescent="0.25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 x14ac:dyDescent="0.25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 x14ac:dyDescent="0.25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 x14ac:dyDescent="0.25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 x14ac:dyDescent="0.25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 x14ac:dyDescent="0.25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 x14ac:dyDescent="0.25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 x14ac:dyDescent="0.25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 x14ac:dyDescent="0.25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 x14ac:dyDescent="0.25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 x14ac:dyDescent="0.25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 x14ac:dyDescent="0.25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 x14ac:dyDescent="0.25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 x14ac:dyDescent="0.25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 x14ac:dyDescent="0.25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 x14ac:dyDescent="0.25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 x14ac:dyDescent="0.25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 x14ac:dyDescent="0.25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 x14ac:dyDescent="0.25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 x14ac:dyDescent="0.25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 x14ac:dyDescent="0.25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 x14ac:dyDescent="0.25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 x14ac:dyDescent="0.25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 x14ac:dyDescent="0.25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 x14ac:dyDescent="0.25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 x14ac:dyDescent="0.25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 x14ac:dyDescent="0.25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 x14ac:dyDescent="0.25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 x14ac:dyDescent="0.25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 x14ac:dyDescent="0.25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 x14ac:dyDescent="0.25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 x14ac:dyDescent="0.25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 x14ac:dyDescent="0.25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 x14ac:dyDescent="0.25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 x14ac:dyDescent="0.25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 x14ac:dyDescent="0.25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 x14ac:dyDescent="0.25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 x14ac:dyDescent="0.25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 x14ac:dyDescent="0.25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 x14ac:dyDescent="0.25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 x14ac:dyDescent="0.25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 x14ac:dyDescent="0.25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 x14ac:dyDescent="0.25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 x14ac:dyDescent="0.25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 x14ac:dyDescent="0.25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 x14ac:dyDescent="0.25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 x14ac:dyDescent="0.25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 x14ac:dyDescent="0.25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 x14ac:dyDescent="0.25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 x14ac:dyDescent="0.25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 x14ac:dyDescent="0.25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 x14ac:dyDescent="0.25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 x14ac:dyDescent="0.25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 x14ac:dyDescent="0.25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 x14ac:dyDescent="0.25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 x14ac:dyDescent="0.25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 x14ac:dyDescent="0.25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 x14ac:dyDescent="0.25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 x14ac:dyDescent="0.25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 x14ac:dyDescent="0.25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 x14ac:dyDescent="0.25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 x14ac:dyDescent="0.25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 x14ac:dyDescent="0.25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 x14ac:dyDescent="0.25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 x14ac:dyDescent="0.25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 x14ac:dyDescent="0.25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 x14ac:dyDescent="0.25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 x14ac:dyDescent="0.25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 x14ac:dyDescent="0.25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 x14ac:dyDescent="0.25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 x14ac:dyDescent="0.25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 x14ac:dyDescent="0.25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 x14ac:dyDescent="0.25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 x14ac:dyDescent="0.25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 x14ac:dyDescent="0.25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 x14ac:dyDescent="0.25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 x14ac:dyDescent="0.25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 x14ac:dyDescent="0.25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 x14ac:dyDescent="0.25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 x14ac:dyDescent="0.25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 x14ac:dyDescent="0.25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 x14ac:dyDescent="0.25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 x14ac:dyDescent="0.25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 x14ac:dyDescent="0.25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 x14ac:dyDescent="0.25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 x14ac:dyDescent="0.25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 x14ac:dyDescent="0.25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 x14ac:dyDescent="0.25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 x14ac:dyDescent="0.25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 x14ac:dyDescent="0.25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 x14ac:dyDescent="0.25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 x14ac:dyDescent="0.25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 x14ac:dyDescent="0.25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 x14ac:dyDescent="0.25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 x14ac:dyDescent="0.25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 x14ac:dyDescent="0.25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 x14ac:dyDescent="0.25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 x14ac:dyDescent="0.25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 x14ac:dyDescent="0.25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 x14ac:dyDescent="0.25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 x14ac:dyDescent="0.25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 x14ac:dyDescent="0.25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 x14ac:dyDescent="0.25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 x14ac:dyDescent="0.25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 x14ac:dyDescent="0.25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 x14ac:dyDescent="0.25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 x14ac:dyDescent="0.25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 x14ac:dyDescent="0.25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 x14ac:dyDescent="0.25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 x14ac:dyDescent="0.25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 x14ac:dyDescent="0.25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 x14ac:dyDescent="0.25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 x14ac:dyDescent="0.25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 x14ac:dyDescent="0.25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 x14ac:dyDescent="0.25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 x14ac:dyDescent="0.25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 x14ac:dyDescent="0.25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 x14ac:dyDescent="0.25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 x14ac:dyDescent="0.25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 x14ac:dyDescent="0.25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 x14ac:dyDescent="0.25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 x14ac:dyDescent="0.25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 x14ac:dyDescent="0.25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 x14ac:dyDescent="0.25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 x14ac:dyDescent="0.25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 x14ac:dyDescent="0.25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 x14ac:dyDescent="0.25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 x14ac:dyDescent="0.25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 x14ac:dyDescent="0.25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 x14ac:dyDescent="0.25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 x14ac:dyDescent="0.25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 x14ac:dyDescent="0.25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 x14ac:dyDescent="0.25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 x14ac:dyDescent="0.25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 x14ac:dyDescent="0.25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 x14ac:dyDescent="0.25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 x14ac:dyDescent="0.25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 x14ac:dyDescent="0.25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 x14ac:dyDescent="0.25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 x14ac:dyDescent="0.25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 x14ac:dyDescent="0.25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 x14ac:dyDescent="0.25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 x14ac:dyDescent="0.25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 x14ac:dyDescent="0.25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 x14ac:dyDescent="0.25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 x14ac:dyDescent="0.25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 x14ac:dyDescent="0.25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 x14ac:dyDescent="0.25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 x14ac:dyDescent="0.25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 x14ac:dyDescent="0.25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 x14ac:dyDescent="0.25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 x14ac:dyDescent="0.25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 x14ac:dyDescent="0.25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 x14ac:dyDescent="0.25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 x14ac:dyDescent="0.25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 x14ac:dyDescent="0.25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 x14ac:dyDescent="0.25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 x14ac:dyDescent="0.25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 x14ac:dyDescent="0.25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 x14ac:dyDescent="0.25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 x14ac:dyDescent="0.25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 x14ac:dyDescent="0.25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 x14ac:dyDescent="0.25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 x14ac:dyDescent="0.25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 x14ac:dyDescent="0.25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 x14ac:dyDescent="0.25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 x14ac:dyDescent="0.25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 x14ac:dyDescent="0.25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 x14ac:dyDescent="0.25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 x14ac:dyDescent="0.25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 x14ac:dyDescent="0.25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 x14ac:dyDescent="0.25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 x14ac:dyDescent="0.25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 x14ac:dyDescent="0.25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 x14ac:dyDescent="0.25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 x14ac:dyDescent="0.25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 x14ac:dyDescent="0.25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 x14ac:dyDescent="0.25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 x14ac:dyDescent="0.25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 x14ac:dyDescent="0.25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 x14ac:dyDescent="0.25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 x14ac:dyDescent="0.25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 x14ac:dyDescent="0.25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 x14ac:dyDescent="0.25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 x14ac:dyDescent="0.25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 x14ac:dyDescent="0.25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 x14ac:dyDescent="0.25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 x14ac:dyDescent="0.25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 x14ac:dyDescent="0.25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 x14ac:dyDescent="0.25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 x14ac:dyDescent="0.25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 x14ac:dyDescent="0.25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 x14ac:dyDescent="0.25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 x14ac:dyDescent="0.25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 x14ac:dyDescent="0.25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 x14ac:dyDescent="0.25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 x14ac:dyDescent="0.25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 x14ac:dyDescent="0.25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 x14ac:dyDescent="0.25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 x14ac:dyDescent="0.25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 x14ac:dyDescent="0.25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 x14ac:dyDescent="0.25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 x14ac:dyDescent="0.25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 x14ac:dyDescent="0.25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 x14ac:dyDescent="0.25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 x14ac:dyDescent="0.25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 x14ac:dyDescent="0.25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 x14ac:dyDescent="0.25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 x14ac:dyDescent="0.25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 x14ac:dyDescent="0.25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 x14ac:dyDescent="0.25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 x14ac:dyDescent="0.25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 x14ac:dyDescent="0.25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 x14ac:dyDescent="0.25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 x14ac:dyDescent="0.25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 x14ac:dyDescent="0.25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 x14ac:dyDescent="0.25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 x14ac:dyDescent="0.25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 x14ac:dyDescent="0.25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 x14ac:dyDescent="0.25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 x14ac:dyDescent="0.25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 x14ac:dyDescent="0.25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 x14ac:dyDescent="0.25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 x14ac:dyDescent="0.25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 x14ac:dyDescent="0.25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 x14ac:dyDescent="0.25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 x14ac:dyDescent="0.25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 x14ac:dyDescent="0.25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 x14ac:dyDescent="0.25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 x14ac:dyDescent="0.25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 x14ac:dyDescent="0.25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 x14ac:dyDescent="0.25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 x14ac:dyDescent="0.25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 x14ac:dyDescent="0.25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 x14ac:dyDescent="0.25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 x14ac:dyDescent="0.25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 x14ac:dyDescent="0.25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 x14ac:dyDescent="0.25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 x14ac:dyDescent="0.25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 x14ac:dyDescent="0.25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 x14ac:dyDescent="0.25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 x14ac:dyDescent="0.25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 x14ac:dyDescent="0.25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 x14ac:dyDescent="0.25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 x14ac:dyDescent="0.25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 x14ac:dyDescent="0.25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 x14ac:dyDescent="0.25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 x14ac:dyDescent="0.25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 x14ac:dyDescent="0.25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 x14ac:dyDescent="0.25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 x14ac:dyDescent="0.25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 x14ac:dyDescent="0.25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 x14ac:dyDescent="0.25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 x14ac:dyDescent="0.25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 x14ac:dyDescent="0.25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 x14ac:dyDescent="0.25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 x14ac:dyDescent="0.25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 x14ac:dyDescent="0.25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 x14ac:dyDescent="0.25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 x14ac:dyDescent="0.25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 x14ac:dyDescent="0.25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 x14ac:dyDescent="0.25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 x14ac:dyDescent="0.25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 x14ac:dyDescent="0.25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 x14ac:dyDescent="0.25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 x14ac:dyDescent="0.25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 x14ac:dyDescent="0.25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 x14ac:dyDescent="0.25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 x14ac:dyDescent="0.25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 x14ac:dyDescent="0.25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 x14ac:dyDescent="0.25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 x14ac:dyDescent="0.25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 x14ac:dyDescent="0.25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 x14ac:dyDescent="0.25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 x14ac:dyDescent="0.25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 x14ac:dyDescent="0.25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 x14ac:dyDescent="0.25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 x14ac:dyDescent="0.25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 x14ac:dyDescent="0.25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 x14ac:dyDescent="0.25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 x14ac:dyDescent="0.25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 x14ac:dyDescent="0.25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 x14ac:dyDescent="0.25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 x14ac:dyDescent="0.25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 x14ac:dyDescent="0.25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 x14ac:dyDescent="0.25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 x14ac:dyDescent="0.25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 x14ac:dyDescent="0.25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 x14ac:dyDescent="0.25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 x14ac:dyDescent="0.25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 x14ac:dyDescent="0.25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 x14ac:dyDescent="0.25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 x14ac:dyDescent="0.25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 x14ac:dyDescent="0.25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 x14ac:dyDescent="0.25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 x14ac:dyDescent="0.25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 x14ac:dyDescent="0.25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 x14ac:dyDescent="0.25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 x14ac:dyDescent="0.25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 x14ac:dyDescent="0.25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 x14ac:dyDescent="0.25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 x14ac:dyDescent="0.25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 x14ac:dyDescent="0.25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 x14ac:dyDescent="0.25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 x14ac:dyDescent="0.25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 x14ac:dyDescent="0.25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 x14ac:dyDescent="0.25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 x14ac:dyDescent="0.25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 x14ac:dyDescent="0.25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 x14ac:dyDescent="0.25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 x14ac:dyDescent="0.25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 x14ac:dyDescent="0.25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 x14ac:dyDescent="0.25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 x14ac:dyDescent="0.25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 x14ac:dyDescent="0.25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 x14ac:dyDescent="0.25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 x14ac:dyDescent="0.25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 x14ac:dyDescent="0.25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 x14ac:dyDescent="0.25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 x14ac:dyDescent="0.25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 x14ac:dyDescent="0.25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 x14ac:dyDescent="0.25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 x14ac:dyDescent="0.25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 x14ac:dyDescent="0.25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 x14ac:dyDescent="0.25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 x14ac:dyDescent="0.25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 x14ac:dyDescent="0.25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 x14ac:dyDescent="0.25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 x14ac:dyDescent="0.25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 x14ac:dyDescent="0.25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 x14ac:dyDescent="0.25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 x14ac:dyDescent="0.25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 x14ac:dyDescent="0.25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 x14ac:dyDescent="0.25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 x14ac:dyDescent="0.25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 x14ac:dyDescent="0.25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 x14ac:dyDescent="0.25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 x14ac:dyDescent="0.25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 x14ac:dyDescent="0.25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 x14ac:dyDescent="0.25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 x14ac:dyDescent="0.25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 x14ac:dyDescent="0.25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 x14ac:dyDescent="0.25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 x14ac:dyDescent="0.25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 x14ac:dyDescent="0.25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 x14ac:dyDescent="0.25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 x14ac:dyDescent="0.25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 x14ac:dyDescent="0.25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 x14ac:dyDescent="0.25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 x14ac:dyDescent="0.25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 x14ac:dyDescent="0.25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 x14ac:dyDescent="0.25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 x14ac:dyDescent="0.25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 x14ac:dyDescent="0.25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 x14ac:dyDescent="0.25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 x14ac:dyDescent="0.25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 x14ac:dyDescent="0.25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 x14ac:dyDescent="0.25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 x14ac:dyDescent="0.25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 x14ac:dyDescent="0.25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 x14ac:dyDescent="0.25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 x14ac:dyDescent="0.25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 x14ac:dyDescent="0.25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 x14ac:dyDescent="0.25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 x14ac:dyDescent="0.25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 x14ac:dyDescent="0.25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 x14ac:dyDescent="0.25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 x14ac:dyDescent="0.25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 x14ac:dyDescent="0.25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 x14ac:dyDescent="0.25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 x14ac:dyDescent="0.25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 x14ac:dyDescent="0.25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 x14ac:dyDescent="0.25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 x14ac:dyDescent="0.25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 x14ac:dyDescent="0.25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 x14ac:dyDescent="0.25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 x14ac:dyDescent="0.25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 x14ac:dyDescent="0.25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 x14ac:dyDescent="0.25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 x14ac:dyDescent="0.25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 x14ac:dyDescent="0.25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 x14ac:dyDescent="0.25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 x14ac:dyDescent="0.25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 x14ac:dyDescent="0.25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 x14ac:dyDescent="0.25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 x14ac:dyDescent="0.25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 x14ac:dyDescent="0.25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 x14ac:dyDescent="0.25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 x14ac:dyDescent="0.25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 x14ac:dyDescent="0.25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 x14ac:dyDescent="0.25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 x14ac:dyDescent="0.25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 x14ac:dyDescent="0.25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 x14ac:dyDescent="0.25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 x14ac:dyDescent="0.25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 x14ac:dyDescent="0.25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 x14ac:dyDescent="0.25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 x14ac:dyDescent="0.25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 x14ac:dyDescent="0.25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 x14ac:dyDescent="0.25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 x14ac:dyDescent="0.25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 x14ac:dyDescent="0.25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 x14ac:dyDescent="0.25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 x14ac:dyDescent="0.25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 x14ac:dyDescent="0.25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 x14ac:dyDescent="0.25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 x14ac:dyDescent="0.25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 x14ac:dyDescent="0.25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 x14ac:dyDescent="0.25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 x14ac:dyDescent="0.25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 x14ac:dyDescent="0.25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 x14ac:dyDescent="0.25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 x14ac:dyDescent="0.25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 x14ac:dyDescent="0.25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 x14ac:dyDescent="0.25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 x14ac:dyDescent="0.25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 x14ac:dyDescent="0.25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 x14ac:dyDescent="0.25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 x14ac:dyDescent="0.25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 x14ac:dyDescent="0.25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 x14ac:dyDescent="0.25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 x14ac:dyDescent="0.25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 x14ac:dyDescent="0.25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 x14ac:dyDescent="0.25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 x14ac:dyDescent="0.25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 x14ac:dyDescent="0.25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 x14ac:dyDescent="0.25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 x14ac:dyDescent="0.25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 x14ac:dyDescent="0.25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 x14ac:dyDescent="0.25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 x14ac:dyDescent="0.25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 x14ac:dyDescent="0.25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 x14ac:dyDescent="0.25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 x14ac:dyDescent="0.25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 x14ac:dyDescent="0.25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 x14ac:dyDescent="0.25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 x14ac:dyDescent="0.25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 x14ac:dyDescent="0.25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 x14ac:dyDescent="0.25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 x14ac:dyDescent="0.25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 x14ac:dyDescent="0.25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 x14ac:dyDescent="0.25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 x14ac:dyDescent="0.25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 x14ac:dyDescent="0.25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 x14ac:dyDescent="0.25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 x14ac:dyDescent="0.25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 x14ac:dyDescent="0.25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 x14ac:dyDescent="0.25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 x14ac:dyDescent="0.25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 x14ac:dyDescent="0.25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 x14ac:dyDescent="0.25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 x14ac:dyDescent="0.25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 x14ac:dyDescent="0.25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 x14ac:dyDescent="0.25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 x14ac:dyDescent="0.25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 x14ac:dyDescent="0.25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 x14ac:dyDescent="0.25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 x14ac:dyDescent="0.25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 x14ac:dyDescent="0.25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 x14ac:dyDescent="0.25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 x14ac:dyDescent="0.25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 x14ac:dyDescent="0.25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 x14ac:dyDescent="0.25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 x14ac:dyDescent="0.25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 x14ac:dyDescent="0.25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 x14ac:dyDescent="0.25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 x14ac:dyDescent="0.25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 x14ac:dyDescent="0.25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 x14ac:dyDescent="0.25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 x14ac:dyDescent="0.25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 x14ac:dyDescent="0.25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 x14ac:dyDescent="0.25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 x14ac:dyDescent="0.25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 x14ac:dyDescent="0.25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 x14ac:dyDescent="0.25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 x14ac:dyDescent="0.25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 x14ac:dyDescent="0.25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 x14ac:dyDescent="0.25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 x14ac:dyDescent="0.25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 x14ac:dyDescent="0.25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 x14ac:dyDescent="0.25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 x14ac:dyDescent="0.25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 x14ac:dyDescent="0.25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 x14ac:dyDescent="0.25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 x14ac:dyDescent="0.25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 x14ac:dyDescent="0.25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 x14ac:dyDescent="0.25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 x14ac:dyDescent="0.25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 x14ac:dyDescent="0.25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 x14ac:dyDescent="0.25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 x14ac:dyDescent="0.25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 x14ac:dyDescent="0.25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 x14ac:dyDescent="0.25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 x14ac:dyDescent="0.25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 x14ac:dyDescent="0.25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 x14ac:dyDescent="0.25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 x14ac:dyDescent="0.25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 x14ac:dyDescent="0.25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 x14ac:dyDescent="0.25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 x14ac:dyDescent="0.25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 x14ac:dyDescent="0.25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 x14ac:dyDescent="0.25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 x14ac:dyDescent="0.25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 x14ac:dyDescent="0.25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 x14ac:dyDescent="0.25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 x14ac:dyDescent="0.25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 x14ac:dyDescent="0.25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 x14ac:dyDescent="0.25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 x14ac:dyDescent="0.25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 x14ac:dyDescent="0.25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 x14ac:dyDescent="0.25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 x14ac:dyDescent="0.25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 x14ac:dyDescent="0.25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 x14ac:dyDescent="0.25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 x14ac:dyDescent="0.25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 x14ac:dyDescent="0.25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 x14ac:dyDescent="0.25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 x14ac:dyDescent="0.25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 x14ac:dyDescent="0.25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 x14ac:dyDescent="0.25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 x14ac:dyDescent="0.25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 x14ac:dyDescent="0.25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 x14ac:dyDescent="0.25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 x14ac:dyDescent="0.25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 x14ac:dyDescent="0.25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 x14ac:dyDescent="0.25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 x14ac:dyDescent="0.25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 x14ac:dyDescent="0.25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 x14ac:dyDescent="0.25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 x14ac:dyDescent="0.25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 x14ac:dyDescent="0.25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 x14ac:dyDescent="0.25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 x14ac:dyDescent="0.25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 x14ac:dyDescent="0.25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 x14ac:dyDescent="0.25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 x14ac:dyDescent="0.25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 x14ac:dyDescent="0.25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 x14ac:dyDescent="0.25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 x14ac:dyDescent="0.25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 x14ac:dyDescent="0.25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 x14ac:dyDescent="0.25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 x14ac:dyDescent="0.25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 x14ac:dyDescent="0.25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 x14ac:dyDescent="0.25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 x14ac:dyDescent="0.25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 x14ac:dyDescent="0.25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 x14ac:dyDescent="0.25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 x14ac:dyDescent="0.25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 x14ac:dyDescent="0.25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 x14ac:dyDescent="0.25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 x14ac:dyDescent="0.25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 x14ac:dyDescent="0.25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 x14ac:dyDescent="0.25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 x14ac:dyDescent="0.25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 x14ac:dyDescent="0.25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 x14ac:dyDescent="0.25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 x14ac:dyDescent="0.25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 x14ac:dyDescent="0.25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 x14ac:dyDescent="0.25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 x14ac:dyDescent="0.25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 x14ac:dyDescent="0.25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 x14ac:dyDescent="0.25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 x14ac:dyDescent="0.25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 x14ac:dyDescent="0.25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 x14ac:dyDescent="0.25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 x14ac:dyDescent="0.25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 x14ac:dyDescent="0.25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 x14ac:dyDescent="0.25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 x14ac:dyDescent="0.25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 x14ac:dyDescent="0.25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 x14ac:dyDescent="0.25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 x14ac:dyDescent="0.25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 x14ac:dyDescent="0.25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 x14ac:dyDescent="0.25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 x14ac:dyDescent="0.25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 x14ac:dyDescent="0.25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 x14ac:dyDescent="0.25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 x14ac:dyDescent="0.25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 x14ac:dyDescent="0.25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 x14ac:dyDescent="0.25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 x14ac:dyDescent="0.25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 x14ac:dyDescent="0.25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 x14ac:dyDescent="0.25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 x14ac:dyDescent="0.25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 x14ac:dyDescent="0.25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 x14ac:dyDescent="0.25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 x14ac:dyDescent="0.25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 x14ac:dyDescent="0.25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 x14ac:dyDescent="0.25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 x14ac:dyDescent="0.25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 x14ac:dyDescent="0.25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 x14ac:dyDescent="0.25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 x14ac:dyDescent="0.25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 x14ac:dyDescent="0.25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 x14ac:dyDescent="0.25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 x14ac:dyDescent="0.25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 x14ac:dyDescent="0.25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 x14ac:dyDescent="0.25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 x14ac:dyDescent="0.25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 x14ac:dyDescent="0.25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 x14ac:dyDescent="0.25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 x14ac:dyDescent="0.25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 x14ac:dyDescent="0.25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 x14ac:dyDescent="0.25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 x14ac:dyDescent="0.25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 x14ac:dyDescent="0.25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 x14ac:dyDescent="0.25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 x14ac:dyDescent="0.25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 x14ac:dyDescent="0.25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 x14ac:dyDescent="0.25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 x14ac:dyDescent="0.25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 x14ac:dyDescent="0.25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 x14ac:dyDescent="0.25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 x14ac:dyDescent="0.25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 x14ac:dyDescent="0.25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 x14ac:dyDescent="0.25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 x14ac:dyDescent="0.25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 x14ac:dyDescent="0.25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 x14ac:dyDescent="0.25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 x14ac:dyDescent="0.25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 x14ac:dyDescent="0.25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 x14ac:dyDescent="0.25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 x14ac:dyDescent="0.25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 x14ac:dyDescent="0.25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 x14ac:dyDescent="0.25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 x14ac:dyDescent="0.25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 x14ac:dyDescent="0.25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 x14ac:dyDescent="0.25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 x14ac:dyDescent="0.25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 x14ac:dyDescent="0.25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 x14ac:dyDescent="0.25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 x14ac:dyDescent="0.25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 x14ac:dyDescent="0.25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 x14ac:dyDescent="0.25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 x14ac:dyDescent="0.25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 x14ac:dyDescent="0.25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 x14ac:dyDescent="0.25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 x14ac:dyDescent="0.25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 x14ac:dyDescent="0.25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 x14ac:dyDescent="0.25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 x14ac:dyDescent="0.25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 x14ac:dyDescent="0.25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 x14ac:dyDescent="0.25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 x14ac:dyDescent="0.25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 x14ac:dyDescent="0.25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 x14ac:dyDescent="0.25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 x14ac:dyDescent="0.25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 x14ac:dyDescent="0.25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 x14ac:dyDescent="0.25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 x14ac:dyDescent="0.25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 x14ac:dyDescent="0.25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 x14ac:dyDescent="0.25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 x14ac:dyDescent="0.25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 x14ac:dyDescent="0.25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 x14ac:dyDescent="0.25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 x14ac:dyDescent="0.25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 x14ac:dyDescent="0.25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 x14ac:dyDescent="0.25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 x14ac:dyDescent="0.25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 x14ac:dyDescent="0.25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 x14ac:dyDescent="0.25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 x14ac:dyDescent="0.25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 x14ac:dyDescent="0.25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 x14ac:dyDescent="0.25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 x14ac:dyDescent="0.25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 x14ac:dyDescent="0.25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 x14ac:dyDescent="0.25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 x14ac:dyDescent="0.25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 x14ac:dyDescent="0.25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 x14ac:dyDescent="0.25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 x14ac:dyDescent="0.25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 x14ac:dyDescent="0.25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 x14ac:dyDescent="0.25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 x14ac:dyDescent="0.25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 x14ac:dyDescent="0.25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 x14ac:dyDescent="0.25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 x14ac:dyDescent="0.25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 x14ac:dyDescent="0.25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 x14ac:dyDescent="0.25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 x14ac:dyDescent="0.25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 x14ac:dyDescent="0.25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 x14ac:dyDescent="0.25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 x14ac:dyDescent="0.25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 x14ac:dyDescent="0.25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 x14ac:dyDescent="0.25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 x14ac:dyDescent="0.25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 x14ac:dyDescent="0.25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 x14ac:dyDescent="0.25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 x14ac:dyDescent="0.25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 x14ac:dyDescent="0.25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 x14ac:dyDescent="0.25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 x14ac:dyDescent="0.25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 x14ac:dyDescent="0.25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 x14ac:dyDescent="0.25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 x14ac:dyDescent="0.25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 x14ac:dyDescent="0.25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 x14ac:dyDescent="0.25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 x14ac:dyDescent="0.25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 x14ac:dyDescent="0.25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 x14ac:dyDescent="0.25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 x14ac:dyDescent="0.25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 x14ac:dyDescent="0.25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 x14ac:dyDescent="0.25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 x14ac:dyDescent="0.25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 x14ac:dyDescent="0.25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 x14ac:dyDescent="0.25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 x14ac:dyDescent="0.25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 x14ac:dyDescent="0.25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 x14ac:dyDescent="0.25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 x14ac:dyDescent="0.25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2018-06-05T17:26:41Z</dcterms:modified>
</cp:coreProperties>
</file>